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firstSheet="1" activeTab="1"/>
  </bookViews>
  <sheets>
    <sheet name="продуктовые раскладки" sheetId="1" r:id="rId1"/>
    <sheet name="топливные раскладки" sheetId="2" r:id="rId2"/>
    <sheet name="личное снаряжение" sheetId="3" r:id="rId3"/>
    <sheet name="специальное снаряжение" sheetId="4" r:id="rId4"/>
  </sheets>
  <definedNames/>
  <calcPr fullCalcOnLoad="1"/>
</workbook>
</file>

<file path=xl/sharedStrings.xml><?xml version="1.0" encoding="utf-8"?>
<sst xmlns="http://schemas.openxmlformats.org/spreadsheetml/2006/main" count="273" uniqueCount="188">
  <si>
    <t>Продуктовая раскладка на Туюк, 13 - 16 июня 2008 г.</t>
  </si>
  <si>
    <t>количество дней - 4</t>
  </si>
  <si>
    <t>Количество участников - 8</t>
  </si>
  <si>
    <t>№</t>
  </si>
  <si>
    <t>наименование</t>
  </si>
  <si>
    <t>в день гр</t>
  </si>
  <si>
    <t>дней</t>
  </si>
  <si>
    <t>участников</t>
  </si>
  <si>
    <t>общий вес,кг</t>
  </si>
  <si>
    <t>цена за кг</t>
  </si>
  <si>
    <t>стоимость</t>
  </si>
  <si>
    <t>Всего чел.день сумма</t>
  </si>
  <si>
    <t>мясо тушеное</t>
  </si>
  <si>
    <t>сало</t>
  </si>
  <si>
    <t>масло подсолнечное</t>
  </si>
  <si>
    <t>рис</t>
  </si>
  <si>
    <t>гречка</t>
  </si>
  <si>
    <t>вермишель</t>
  </si>
  <si>
    <t>лук</t>
  </si>
  <si>
    <t>картофель</t>
  </si>
  <si>
    <t>морковь</t>
  </si>
  <si>
    <t>чай</t>
  </si>
  <si>
    <t>сахар</t>
  </si>
  <si>
    <t>печенье</t>
  </si>
  <si>
    <t>молоко сгущенное</t>
  </si>
  <si>
    <t>Хлеб</t>
  </si>
  <si>
    <t>перец красный</t>
  </si>
  <si>
    <t>перец черный</t>
  </si>
  <si>
    <t>соль</t>
  </si>
  <si>
    <t>Итого</t>
  </si>
  <si>
    <t>На 1 человека</t>
  </si>
  <si>
    <t>количество дней - 8</t>
  </si>
  <si>
    <t>Количество участников - 15</t>
  </si>
  <si>
    <t>тара</t>
  </si>
  <si>
    <t>1 блюдо</t>
  </si>
  <si>
    <t>дни</t>
  </si>
  <si>
    <t>кол-во</t>
  </si>
  <si>
    <t xml:space="preserve">цена </t>
  </si>
  <si>
    <t>человек</t>
  </si>
  <si>
    <t>Всего сумма</t>
  </si>
  <si>
    <t>банка</t>
  </si>
  <si>
    <t>кг.</t>
  </si>
  <si>
    <t>Сыр порционный</t>
  </si>
  <si>
    <t>шт.</t>
  </si>
  <si>
    <t>Колбаса копченая</t>
  </si>
  <si>
    <t>палка</t>
  </si>
  <si>
    <t>литр</t>
  </si>
  <si>
    <t>Майонез</t>
  </si>
  <si>
    <t>пакетик</t>
  </si>
  <si>
    <t>пачка</t>
  </si>
  <si>
    <t>Горошек зеленый</t>
  </si>
  <si>
    <t xml:space="preserve">Пюре картофельное </t>
  </si>
  <si>
    <t>Помидоры</t>
  </si>
  <si>
    <t>Огурцы</t>
  </si>
  <si>
    <t>Перец болгарский</t>
  </si>
  <si>
    <t>Капуста</t>
  </si>
  <si>
    <t>Свекла</t>
  </si>
  <si>
    <t>Зелень</t>
  </si>
  <si>
    <t>пучек</t>
  </si>
  <si>
    <t>Карамель</t>
  </si>
  <si>
    <t>Сушки</t>
  </si>
  <si>
    <t>Шоколад</t>
  </si>
  <si>
    <t>плитка</t>
  </si>
  <si>
    <t>Молоко сгущенное</t>
  </si>
  <si>
    <t>молоко сухое</t>
  </si>
  <si>
    <t>сухари ванильные</t>
  </si>
  <si>
    <t>Хлеб, сухари</t>
  </si>
  <si>
    <t>булка</t>
  </si>
  <si>
    <t>Кисель быстрор.</t>
  </si>
  <si>
    <t>Приправа зажарка</t>
  </si>
  <si>
    <t xml:space="preserve">Приправа </t>
  </si>
  <si>
    <t>кубики</t>
  </si>
  <si>
    <t>Яблоки</t>
  </si>
  <si>
    <t>Слива</t>
  </si>
  <si>
    <t>Верхняя база</t>
  </si>
  <si>
    <t xml:space="preserve">Супчик </t>
  </si>
  <si>
    <t>Бич пакет</t>
  </si>
  <si>
    <t>Гречка быстрая</t>
  </si>
  <si>
    <t>Пюре</t>
  </si>
  <si>
    <t xml:space="preserve">Строганина </t>
  </si>
  <si>
    <t>Сухофрукты</t>
  </si>
  <si>
    <t>питание 2 раза в день</t>
  </si>
  <si>
    <t>Продуктовая раскладка на Туюк-2008 (июль)</t>
  </si>
  <si>
    <t xml:space="preserve">Туюк </t>
  </si>
  <si>
    <t>26-29 августа 2008 года</t>
  </si>
  <si>
    <t>Человек</t>
  </si>
  <si>
    <t>Топливная раскладка</t>
  </si>
  <si>
    <t>Автомобиль</t>
  </si>
  <si>
    <t>Расход топлива (л/1км)</t>
  </si>
  <si>
    <t>Пробег  (км)</t>
  </si>
  <si>
    <t>Цена за л</t>
  </si>
  <si>
    <t>Сумма</t>
  </si>
  <si>
    <t>Водители</t>
  </si>
  <si>
    <t>Мицубиси-Делика</t>
  </si>
  <si>
    <t>Чаусов</t>
  </si>
  <si>
    <t>Ниссан-Санни</t>
  </si>
  <si>
    <t>Лобанов</t>
  </si>
  <si>
    <t>11 - 19 июля 2008 года</t>
  </si>
  <si>
    <t>Ландкруизер-Прадо.</t>
  </si>
  <si>
    <t>Кривобоков</t>
  </si>
  <si>
    <t>Мицубиси-Галант</t>
  </si>
  <si>
    <t>Петелин</t>
  </si>
  <si>
    <t>9 - 14 июня 2008 года</t>
  </si>
  <si>
    <t>Ландкруизер-Прадо</t>
  </si>
  <si>
    <t>Туюк</t>
  </si>
  <si>
    <t>11 19 июля 2008 года</t>
  </si>
  <si>
    <t xml:space="preserve">Кол-во участников </t>
  </si>
  <si>
    <t>Личное снаряжение</t>
  </si>
  <si>
    <t>Одежда, обувь</t>
  </si>
  <si>
    <t>Наименование</t>
  </si>
  <si>
    <t>Кол-во</t>
  </si>
  <si>
    <t>Шапочка шерстяная</t>
  </si>
  <si>
    <t>Кепка солнцезащитная</t>
  </si>
  <si>
    <t>Белье изотермическое тонкое</t>
  </si>
  <si>
    <t>Белье изотермическое толстое</t>
  </si>
  <si>
    <t>Куртка пуховая</t>
  </si>
  <si>
    <t>Варежки (перчатки)</t>
  </si>
  <si>
    <t xml:space="preserve">Верхонки </t>
  </si>
  <si>
    <t>Брюки х/б (мягкие)</t>
  </si>
  <si>
    <t>Носки х/б</t>
  </si>
  <si>
    <t>Носки "гортекс"</t>
  </si>
  <si>
    <t>Обувь бивачная (тапочки пляжные)</t>
  </si>
  <si>
    <t xml:space="preserve">Ботинки горные </t>
  </si>
  <si>
    <t xml:space="preserve">Бивачное </t>
  </si>
  <si>
    <t>Спальный мешок</t>
  </si>
  <si>
    <t>Каримат (дутик)</t>
  </si>
  <si>
    <t>Плащ-накидка (полиэтилен)</t>
  </si>
  <si>
    <t>Палатка (1 на 4 чел.)</t>
  </si>
  <si>
    <t xml:space="preserve">Котловое </t>
  </si>
  <si>
    <t>Чашка</t>
  </si>
  <si>
    <t>Кружка</t>
  </si>
  <si>
    <t>Ложка</t>
  </si>
  <si>
    <t>Фляжка</t>
  </si>
  <si>
    <t>Нож</t>
  </si>
  <si>
    <t>Специальное</t>
  </si>
  <si>
    <t>Комбинезон</t>
  </si>
  <si>
    <t>Свет</t>
  </si>
  <si>
    <t>Обвязка</t>
  </si>
  <si>
    <t>Каска</t>
  </si>
  <si>
    <t>Сапоги резиновые</t>
  </si>
  <si>
    <t>Хоба</t>
  </si>
  <si>
    <t>Спуско-подъемная система, компл.</t>
  </si>
  <si>
    <t>Специальное снаряжение</t>
  </si>
  <si>
    <t>Общее</t>
  </si>
  <si>
    <t xml:space="preserve"> всего на группу</t>
  </si>
  <si>
    <t>Веревка 10*40</t>
  </si>
  <si>
    <t xml:space="preserve">Карабины </t>
  </si>
  <si>
    <t>Крючья шлямбурные</t>
  </si>
  <si>
    <t>Пробойник 12 мм</t>
  </si>
  <si>
    <t>Молоток скальный</t>
  </si>
  <si>
    <t>Приборы электронно-оптические</t>
  </si>
  <si>
    <t>Бинокль полевой</t>
  </si>
  <si>
    <t>Фотокамера цифровая</t>
  </si>
  <si>
    <t>Видеокамера цифровая</t>
  </si>
  <si>
    <t xml:space="preserve">Радиостанция </t>
  </si>
  <si>
    <t>Котловое оборудование</t>
  </si>
  <si>
    <t>Котел пищевой 5л</t>
  </si>
  <si>
    <t>Котел чайный</t>
  </si>
  <si>
    <t>Сковорода</t>
  </si>
  <si>
    <t xml:space="preserve">Половник </t>
  </si>
  <si>
    <t>Ножи кухонные</t>
  </si>
  <si>
    <t>Фейри (банка)</t>
  </si>
  <si>
    <t>Доска разделочная</t>
  </si>
  <si>
    <t>Котловой комплект высотный</t>
  </si>
  <si>
    <t>Костровое оборудование</t>
  </si>
  <si>
    <t>Кухня газовая базовая</t>
  </si>
  <si>
    <t>Асботкань</t>
  </si>
  <si>
    <t>Верхонки (пар)</t>
  </si>
  <si>
    <t xml:space="preserve">Баллон газовый большой </t>
  </si>
  <si>
    <t>Баллоны газовые малые</t>
  </si>
  <si>
    <t xml:space="preserve">Кухня высотная </t>
  </si>
  <si>
    <t>Баллоны газовые высотные</t>
  </si>
  <si>
    <t>Расходные материалы.</t>
  </si>
  <si>
    <t>Полиэтилен "Труба", п.м.</t>
  </si>
  <si>
    <t>Шпагат п.м.</t>
  </si>
  <si>
    <t>Доска камеральная</t>
  </si>
  <si>
    <t>Полевой дневник</t>
  </si>
  <si>
    <t>Карандаши мягкие</t>
  </si>
  <si>
    <t>Репшнур 5 мм, п.м</t>
  </si>
  <si>
    <t>Шанцевые инструменты.</t>
  </si>
  <si>
    <t>Лопата саперная малая</t>
  </si>
  <si>
    <t>Ломик-фомка</t>
  </si>
  <si>
    <t>Мешки рогожные</t>
  </si>
  <si>
    <t>Тяпочка малая садовая</t>
  </si>
  <si>
    <t>Кувалда слесарная 1 кг</t>
  </si>
  <si>
    <t xml:space="preserve">Зубило большое </t>
  </si>
  <si>
    <t>Лопатка садовая</t>
  </si>
  <si>
    <t>GPS-навигатор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</si>
</sst>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sz val="13"/>
      <name val="Times New Roman"/>
      <family val="1"/>
    </font>
    <font>
      <sz val="12"/>
      <name val="Calibri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3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3" fillId="0" borderId="13" xfId="0" applyNumberFormat="1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vertical="distributed"/>
    </xf>
    <xf numFmtId="0" fontId="6" fillId="0" borderId="10" xfId="0" applyFont="1" applyBorder="1" applyAlignment="1">
      <alignment horizontal="center" vertical="distributed"/>
    </xf>
    <xf numFmtId="164" fontId="6" fillId="0" borderId="10" xfId="0" applyNumberFormat="1" applyFont="1" applyBorder="1" applyAlignment="1">
      <alignment horizontal="center" vertical="distributed"/>
    </xf>
    <xf numFmtId="0" fontId="6" fillId="0" borderId="10" xfId="0" applyFont="1" applyFill="1" applyBorder="1" applyAlignment="1">
      <alignment horizontal="center" vertical="distributed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164" fontId="6" fillId="33" borderId="10" xfId="0" applyNumberFormat="1" applyFont="1" applyFill="1" applyBorder="1" applyAlignment="1">
      <alignment/>
    </xf>
    <xf numFmtId="164" fontId="6" fillId="33" borderId="10" xfId="0" applyNumberFormat="1" applyFont="1" applyFill="1" applyBorder="1" applyAlignment="1">
      <alignment horizontal="center"/>
    </xf>
    <xf numFmtId="165" fontId="6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164" fontId="6" fillId="33" borderId="14" xfId="0" applyNumberFormat="1" applyFont="1" applyFill="1" applyBorder="1" applyAlignment="1">
      <alignment/>
    </xf>
    <xf numFmtId="164" fontId="6" fillId="33" borderId="14" xfId="0" applyNumberFormat="1" applyFont="1" applyFill="1" applyBorder="1" applyAlignment="1">
      <alignment horizontal="center"/>
    </xf>
    <xf numFmtId="165" fontId="6" fillId="33" borderId="14" xfId="0" applyNumberFormat="1" applyFont="1" applyFill="1" applyBorder="1" applyAlignment="1">
      <alignment horizontal="center"/>
    </xf>
    <xf numFmtId="1" fontId="6" fillId="33" borderId="14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6" fillId="34" borderId="14" xfId="0" applyNumberFormat="1" applyFont="1" applyFill="1" applyBorder="1" applyAlignment="1">
      <alignment horizontal="center"/>
    </xf>
    <xf numFmtId="165" fontId="6" fillId="34" borderId="14" xfId="0" applyNumberFormat="1" applyFont="1" applyFill="1" applyBorder="1" applyAlignment="1">
      <alignment horizontal="center"/>
    </xf>
    <xf numFmtId="1" fontId="6" fillId="34" borderId="14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6" fillId="0" borderId="14" xfId="0" applyNumberFormat="1" applyFont="1" applyBorder="1" applyAlignment="1">
      <alignment horizontal="center"/>
    </xf>
    <xf numFmtId="165" fontId="6" fillId="0" borderId="14" xfId="0" applyNumberFormat="1" applyFont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164" fontId="6" fillId="0" borderId="15" xfId="0" applyNumberFormat="1" applyFont="1" applyBorder="1" applyAlignment="1">
      <alignment/>
    </xf>
    <xf numFmtId="164" fontId="6" fillId="0" borderId="15" xfId="0" applyNumberFormat="1" applyFont="1" applyBorder="1" applyAlignment="1">
      <alignment horizontal="center"/>
    </xf>
    <xf numFmtId="165" fontId="6" fillId="0" borderId="15" xfId="0" applyNumberFormat="1" applyFont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164" fontId="6" fillId="34" borderId="12" xfId="0" applyNumberFormat="1" applyFont="1" applyFill="1" applyBorder="1" applyAlignment="1">
      <alignment/>
    </xf>
    <xf numFmtId="164" fontId="6" fillId="34" borderId="12" xfId="0" applyNumberFormat="1" applyFont="1" applyFill="1" applyBorder="1" applyAlignment="1">
      <alignment horizontal="center"/>
    </xf>
    <xf numFmtId="165" fontId="6" fillId="34" borderId="12" xfId="0" applyNumberFormat="1" applyFont="1" applyFill="1" applyBorder="1" applyAlignment="1">
      <alignment horizontal="center"/>
    </xf>
    <xf numFmtId="1" fontId="6" fillId="34" borderId="12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34" borderId="10" xfId="0" applyNumberFormat="1" applyFont="1" applyFill="1" applyBorder="1" applyAlignment="1">
      <alignment horizontal="center"/>
    </xf>
    <xf numFmtId="165" fontId="6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6" fillId="34" borderId="14" xfId="0" applyFont="1" applyFill="1" applyBorder="1" applyAlignment="1">
      <alignment horizontal="center"/>
    </xf>
    <xf numFmtId="164" fontId="6" fillId="34" borderId="14" xfId="0" applyNumberFormat="1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164" fontId="6" fillId="0" borderId="12" xfId="0" applyNumberFormat="1" applyFont="1" applyBorder="1" applyAlignment="1">
      <alignment/>
    </xf>
    <xf numFmtId="164" fontId="6" fillId="0" borderId="12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6" fillId="34" borderId="16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4" xfId="0" applyFont="1" applyFill="1" applyBorder="1" applyAlignment="1">
      <alignment/>
    </xf>
    <xf numFmtId="0" fontId="6" fillId="35" borderId="14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164" fontId="6" fillId="35" borderId="14" xfId="0" applyNumberFormat="1" applyFont="1" applyFill="1" applyBorder="1" applyAlignment="1">
      <alignment/>
    </xf>
    <xf numFmtId="164" fontId="6" fillId="35" borderId="14" xfId="0" applyNumberFormat="1" applyFont="1" applyFill="1" applyBorder="1" applyAlignment="1">
      <alignment horizontal="center"/>
    </xf>
    <xf numFmtId="165" fontId="6" fillId="35" borderId="14" xfId="0" applyNumberFormat="1" applyFont="1" applyFill="1" applyBorder="1" applyAlignment="1">
      <alignment horizontal="center"/>
    </xf>
    <xf numFmtId="1" fontId="6" fillId="35" borderId="14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164" fontId="6" fillId="35" borderId="10" xfId="0" applyNumberFormat="1" applyFont="1" applyFill="1" applyBorder="1" applyAlignment="1">
      <alignment/>
    </xf>
    <xf numFmtId="164" fontId="6" fillId="35" borderId="10" xfId="0" applyNumberFormat="1" applyFont="1" applyFill="1" applyBorder="1" applyAlignment="1">
      <alignment horizontal="center"/>
    </xf>
    <xf numFmtId="165" fontId="6" fillId="35" borderId="10" xfId="0" applyNumberFormat="1" applyFont="1" applyFill="1" applyBorder="1" applyAlignment="1">
      <alignment horizontal="center"/>
    </xf>
    <xf numFmtId="1" fontId="6" fillId="35" borderId="10" xfId="0" applyNumberFormat="1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0" fontId="4" fillId="0" borderId="19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1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66675</xdr:rowOff>
    </xdr:from>
    <xdr:to>
      <xdr:col>4</xdr:col>
      <xdr:colOff>676275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66675"/>
          <a:ext cx="1057275" cy="876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90"/>
  <sheetViews>
    <sheetView zoomScalePageLayoutView="0" workbookViewId="0" topLeftCell="A4">
      <selection activeCell="A33" sqref="A33:H33"/>
    </sheetView>
  </sheetViews>
  <sheetFormatPr defaultColWidth="9.140625" defaultRowHeight="15"/>
  <cols>
    <col min="1" max="1" width="3.8515625" style="0" bestFit="1" customWidth="1"/>
    <col min="2" max="2" width="23.28125" style="0" bestFit="1" customWidth="1"/>
    <col min="3" max="3" width="10.8515625" style="0" bestFit="1" customWidth="1"/>
    <col min="4" max="4" width="6.140625" style="0" bestFit="1" customWidth="1"/>
    <col min="5" max="5" width="12.7109375" style="0" bestFit="1" customWidth="1"/>
    <col min="6" max="6" width="14.57421875" style="0" bestFit="1" customWidth="1"/>
    <col min="7" max="7" width="12.00390625" style="0" bestFit="1" customWidth="1"/>
    <col min="8" max="8" width="16.140625" style="0" bestFit="1" customWidth="1"/>
    <col min="9" max="9" width="24.7109375" style="0" bestFit="1" customWidth="1"/>
    <col min="10" max="10" width="7.7109375" style="0" bestFit="1" customWidth="1"/>
  </cols>
  <sheetData>
    <row r="1" spans="3:8" ht="18">
      <c r="C1" s="1"/>
      <c r="D1" s="1"/>
      <c r="E1" s="1"/>
      <c r="F1" s="1"/>
      <c r="G1" s="2"/>
      <c r="H1" s="3"/>
    </row>
    <row r="2" spans="3:8" ht="18">
      <c r="C2" s="1"/>
      <c r="D2" s="1"/>
      <c r="E2" s="1"/>
      <c r="F2" s="1"/>
      <c r="G2" s="2"/>
      <c r="H2" s="3"/>
    </row>
    <row r="3" spans="3:8" ht="18">
      <c r="C3" s="1"/>
      <c r="D3" s="1"/>
      <c r="E3" s="1"/>
      <c r="F3" s="1"/>
      <c r="G3" s="2"/>
      <c r="H3" s="3"/>
    </row>
    <row r="4" spans="3:8" ht="18">
      <c r="C4" s="1"/>
      <c r="D4" s="1"/>
      <c r="E4" s="1"/>
      <c r="F4" s="1"/>
      <c r="G4" s="2"/>
      <c r="H4" s="3"/>
    </row>
    <row r="5" spans="3:8" ht="18">
      <c r="C5" s="1"/>
      <c r="D5" s="1"/>
      <c r="E5" s="1"/>
      <c r="F5" s="1"/>
      <c r="G5" s="2"/>
      <c r="H5" s="3"/>
    </row>
    <row r="6" spans="1:8" ht="18">
      <c r="A6" s="114" t="s">
        <v>0</v>
      </c>
      <c r="B6" s="115"/>
      <c r="C6" s="115"/>
      <c r="D6" s="115"/>
      <c r="E6" s="115"/>
      <c r="F6" s="115"/>
      <c r="G6" s="115"/>
      <c r="H6" s="115"/>
    </row>
    <row r="7" spans="1:8" ht="18">
      <c r="A7" s="114" t="s">
        <v>1</v>
      </c>
      <c r="B7" s="115"/>
      <c r="C7" s="115"/>
      <c r="D7" s="115"/>
      <c r="E7" s="115"/>
      <c r="F7" s="115"/>
      <c r="G7" s="115"/>
      <c r="H7" s="115"/>
    </row>
    <row r="8" spans="1:8" ht="18">
      <c r="A8" s="114" t="s">
        <v>2</v>
      </c>
      <c r="B8" s="115"/>
      <c r="C8" s="115"/>
      <c r="D8" s="115"/>
      <c r="E8" s="115"/>
      <c r="F8" s="115"/>
      <c r="G8" s="115"/>
      <c r="H8" s="115"/>
    </row>
    <row r="9" spans="1:8" ht="18">
      <c r="A9" s="19"/>
      <c r="B9" s="20"/>
      <c r="C9" s="20"/>
      <c r="D9" s="20"/>
      <c r="E9" s="20"/>
      <c r="F9" s="20"/>
      <c r="G9" s="20"/>
      <c r="H9" s="20"/>
    </row>
    <row r="10" spans="1:9" ht="18">
      <c r="A10" s="4" t="s">
        <v>3</v>
      </c>
      <c r="B10" s="4" t="s">
        <v>4</v>
      </c>
      <c r="C10" s="5" t="s">
        <v>5</v>
      </c>
      <c r="D10" s="5" t="s">
        <v>6</v>
      </c>
      <c r="E10" s="5" t="s">
        <v>7</v>
      </c>
      <c r="F10" s="5" t="s">
        <v>8</v>
      </c>
      <c r="G10" s="6" t="s">
        <v>9</v>
      </c>
      <c r="H10" s="7" t="s">
        <v>10</v>
      </c>
      <c r="I10" s="8" t="s">
        <v>11</v>
      </c>
    </row>
    <row r="11" spans="1:9" ht="18">
      <c r="A11" s="5">
        <v>1</v>
      </c>
      <c r="B11" s="4" t="s">
        <v>12</v>
      </c>
      <c r="C11" s="5">
        <v>200</v>
      </c>
      <c r="D11" s="5">
        <v>4</v>
      </c>
      <c r="E11" s="5">
        <v>8</v>
      </c>
      <c r="F11" s="5">
        <f aca="true" t="shared" si="0" ref="F11:F27">(C11*D11*E11)/1000</f>
        <v>6.4</v>
      </c>
      <c r="G11" s="6">
        <v>800</v>
      </c>
      <c r="H11" s="9">
        <f aca="true" t="shared" si="1" ref="H11:H27">F11*G11</f>
        <v>5120</v>
      </c>
      <c r="I11" s="8">
        <f>H11/E11/D11</f>
        <v>160</v>
      </c>
    </row>
    <row r="12" spans="1:9" ht="18">
      <c r="A12" s="5">
        <v>2</v>
      </c>
      <c r="B12" s="4" t="s">
        <v>13</v>
      </c>
      <c r="C12" s="5">
        <v>100</v>
      </c>
      <c r="D12" s="5">
        <f>D11</f>
        <v>4</v>
      </c>
      <c r="E12" s="5">
        <f>E11</f>
        <v>8</v>
      </c>
      <c r="F12" s="5">
        <f t="shared" si="0"/>
        <v>3.2</v>
      </c>
      <c r="G12" s="6">
        <v>850</v>
      </c>
      <c r="H12" s="9">
        <f t="shared" si="1"/>
        <v>2720</v>
      </c>
      <c r="I12" s="8">
        <f aca="true" t="shared" si="2" ref="I12:I27">H12/E12/D12</f>
        <v>85</v>
      </c>
    </row>
    <row r="13" spans="1:9" ht="18">
      <c r="A13" s="5">
        <v>3</v>
      </c>
      <c r="B13" s="4" t="s">
        <v>14</v>
      </c>
      <c r="C13" s="5">
        <v>30</v>
      </c>
      <c r="D13" s="5">
        <f aca="true" t="shared" si="3" ref="D13:E27">D12</f>
        <v>4</v>
      </c>
      <c r="E13" s="5">
        <f t="shared" si="3"/>
        <v>8</v>
      </c>
      <c r="F13" s="5">
        <f t="shared" si="0"/>
        <v>0.96</v>
      </c>
      <c r="G13" s="6">
        <v>350</v>
      </c>
      <c r="H13" s="9">
        <f t="shared" si="1"/>
        <v>336</v>
      </c>
      <c r="I13" s="8">
        <f t="shared" si="2"/>
        <v>10.5</v>
      </c>
    </row>
    <row r="14" spans="1:9" ht="18">
      <c r="A14" s="5">
        <v>4</v>
      </c>
      <c r="B14" s="4" t="s">
        <v>15</v>
      </c>
      <c r="C14" s="5">
        <v>25</v>
      </c>
      <c r="D14" s="5">
        <f t="shared" si="3"/>
        <v>4</v>
      </c>
      <c r="E14" s="5">
        <f t="shared" si="3"/>
        <v>8</v>
      </c>
      <c r="F14" s="5">
        <f t="shared" si="0"/>
        <v>0.8</v>
      </c>
      <c r="G14" s="10">
        <v>200</v>
      </c>
      <c r="H14" s="9">
        <f t="shared" si="1"/>
        <v>160</v>
      </c>
      <c r="I14" s="8">
        <f t="shared" si="2"/>
        <v>5</v>
      </c>
    </row>
    <row r="15" spans="1:9" ht="18">
      <c r="A15" s="5">
        <v>5</v>
      </c>
      <c r="B15" s="4" t="s">
        <v>16</v>
      </c>
      <c r="C15" s="5">
        <v>25</v>
      </c>
      <c r="D15" s="5">
        <f t="shared" si="3"/>
        <v>4</v>
      </c>
      <c r="E15" s="5">
        <f t="shared" si="3"/>
        <v>8</v>
      </c>
      <c r="F15" s="5">
        <f t="shared" si="0"/>
        <v>0.8</v>
      </c>
      <c r="G15" s="6">
        <v>150</v>
      </c>
      <c r="H15" s="9">
        <f t="shared" si="1"/>
        <v>120</v>
      </c>
      <c r="I15" s="8">
        <f t="shared" si="2"/>
        <v>3.75</v>
      </c>
    </row>
    <row r="16" spans="1:9" ht="18">
      <c r="A16" s="5">
        <v>6</v>
      </c>
      <c r="B16" s="4" t="s">
        <v>17</v>
      </c>
      <c r="C16" s="5">
        <v>50</v>
      </c>
      <c r="D16" s="5">
        <f t="shared" si="3"/>
        <v>4</v>
      </c>
      <c r="E16" s="5">
        <f t="shared" si="3"/>
        <v>8</v>
      </c>
      <c r="F16" s="5">
        <f t="shared" si="0"/>
        <v>1.6</v>
      </c>
      <c r="G16" s="6">
        <v>150</v>
      </c>
      <c r="H16" s="9">
        <f t="shared" si="1"/>
        <v>240</v>
      </c>
      <c r="I16" s="8">
        <f t="shared" si="2"/>
        <v>7.5</v>
      </c>
    </row>
    <row r="17" spans="1:9" ht="18">
      <c r="A17" s="5">
        <v>7</v>
      </c>
      <c r="B17" s="4" t="s">
        <v>18</v>
      </c>
      <c r="C17" s="5">
        <v>100</v>
      </c>
      <c r="D17" s="5">
        <f t="shared" si="3"/>
        <v>4</v>
      </c>
      <c r="E17" s="5">
        <f t="shared" si="3"/>
        <v>8</v>
      </c>
      <c r="F17" s="5">
        <f t="shared" si="0"/>
        <v>3.2</v>
      </c>
      <c r="G17" s="6">
        <v>80</v>
      </c>
      <c r="H17" s="9">
        <f t="shared" si="1"/>
        <v>256</v>
      </c>
      <c r="I17" s="8">
        <f t="shared" si="2"/>
        <v>8</v>
      </c>
    </row>
    <row r="18" spans="1:9" ht="18">
      <c r="A18" s="5">
        <v>8</v>
      </c>
      <c r="B18" s="4" t="s">
        <v>19</v>
      </c>
      <c r="C18" s="5">
        <v>250</v>
      </c>
      <c r="D18" s="5">
        <f t="shared" si="3"/>
        <v>4</v>
      </c>
      <c r="E18" s="5">
        <f t="shared" si="3"/>
        <v>8</v>
      </c>
      <c r="F18" s="5">
        <f t="shared" si="0"/>
        <v>8</v>
      </c>
      <c r="G18" s="6">
        <v>120</v>
      </c>
      <c r="H18" s="9">
        <f t="shared" si="1"/>
        <v>960</v>
      </c>
      <c r="I18" s="8">
        <f t="shared" si="2"/>
        <v>30</v>
      </c>
    </row>
    <row r="19" spans="1:9" ht="18">
      <c r="A19" s="5">
        <v>9</v>
      </c>
      <c r="B19" s="4" t="s">
        <v>20</v>
      </c>
      <c r="C19" s="5">
        <v>50</v>
      </c>
      <c r="D19" s="5">
        <f t="shared" si="3"/>
        <v>4</v>
      </c>
      <c r="E19" s="5">
        <f t="shared" si="3"/>
        <v>8</v>
      </c>
      <c r="F19" s="5">
        <f t="shared" si="0"/>
        <v>1.6</v>
      </c>
      <c r="G19" s="6">
        <v>80</v>
      </c>
      <c r="H19" s="9">
        <f t="shared" si="1"/>
        <v>128</v>
      </c>
      <c r="I19" s="8">
        <f t="shared" si="2"/>
        <v>4</v>
      </c>
    </row>
    <row r="20" spans="1:9" ht="18">
      <c r="A20" s="5">
        <v>10</v>
      </c>
      <c r="B20" s="4" t="s">
        <v>21</v>
      </c>
      <c r="C20" s="5">
        <v>10</v>
      </c>
      <c r="D20" s="5">
        <f t="shared" si="3"/>
        <v>4</v>
      </c>
      <c r="E20" s="5">
        <f t="shared" si="3"/>
        <v>8</v>
      </c>
      <c r="F20" s="5">
        <f t="shared" si="0"/>
        <v>0.32</v>
      </c>
      <c r="G20" s="6">
        <v>1000</v>
      </c>
      <c r="H20" s="9">
        <f t="shared" si="1"/>
        <v>320</v>
      </c>
      <c r="I20" s="8">
        <f t="shared" si="2"/>
        <v>10</v>
      </c>
    </row>
    <row r="21" spans="1:9" ht="18">
      <c r="A21" s="5">
        <v>11</v>
      </c>
      <c r="B21" s="4" t="s">
        <v>22</v>
      </c>
      <c r="C21" s="5">
        <v>100</v>
      </c>
      <c r="D21" s="5">
        <f t="shared" si="3"/>
        <v>4</v>
      </c>
      <c r="E21" s="5">
        <f t="shared" si="3"/>
        <v>8</v>
      </c>
      <c r="F21" s="5">
        <f t="shared" si="0"/>
        <v>3.2</v>
      </c>
      <c r="G21" s="6">
        <v>120</v>
      </c>
      <c r="H21" s="9">
        <f t="shared" si="1"/>
        <v>384</v>
      </c>
      <c r="I21" s="8">
        <f t="shared" si="2"/>
        <v>12</v>
      </c>
    </row>
    <row r="22" spans="1:9" ht="18">
      <c r="A22" s="5">
        <v>12</v>
      </c>
      <c r="B22" s="4" t="s">
        <v>23</v>
      </c>
      <c r="C22" s="5">
        <v>100</v>
      </c>
      <c r="D22" s="5">
        <f t="shared" si="3"/>
        <v>4</v>
      </c>
      <c r="E22" s="5">
        <f t="shared" si="3"/>
        <v>8</v>
      </c>
      <c r="F22" s="5">
        <f t="shared" si="0"/>
        <v>3.2</v>
      </c>
      <c r="G22" s="6">
        <v>300</v>
      </c>
      <c r="H22" s="9">
        <f t="shared" si="1"/>
        <v>960</v>
      </c>
      <c r="I22" s="8">
        <f t="shared" si="2"/>
        <v>30</v>
      </c>
    </row>
    <row r="23" spans="1:9" ht="18">
      <c r="A23" s="5">
        <v>13</v>
      </c>
      <c r="B23" s="4" t="s">
        <v>24</v>
      </c>
      <c r="C23" s="5">
        <v>100</v>
      </c>
      <c r="D23" s="5">
        <f t="shared" si="3"/>
        <v>4</v>
      </c>
      <c r="E23" s="5">
        <f t="shared" si="3"/>
        <v>8</v>
      </c>
      <c r="F23" s="5">
        <f t="shared" si="0"/>
        <v>3.2</v>
      </c>
      <c r="G23" s="6">
        <v>600</v>
      </c>
      <c r="H23" s="9">
        <f t="shared" si="1"/>
        <v>1920</v>
      </c>
      <c r="I23" s="8">
        <f t="shared" si="2"/>
        <v>60</v>
      </c>
    </row>
    <row r="24" spans="1:9" ht="18">
      <c r="A24" s="5">
        <v>14</v>
      </c>
      <c r="B24" s="4" t="s">
        <v>25</v>
      </c>
      <c r="C24" s="5">
        <v>300</v>
      </c>
      <c r="D24" s="5">
        <f t="shared" si="3"/>
        <v>4</v>
      </c>
      <c r="E24" s="5">
        <f t="shared" si="3"/>
        <v>8</v>
      </c>
      <c r="F24" s="5">
        <f t="shared" si="0"/>
        <v>9.6</v>
      </c>
      <c r="G24" s="6">
        <v>80</v>
      </c>
      <c r="H24" s="9">
        <f t="shared" si="1"/>
        <v>768</v>
      </c>
      <c r="I24" s="8">
        <f t="shared" si="2"/>
        <v>24</v>
      </c>
    </row>
    <row r="25" spans="1:9" ht="18">
      <c r="A25" s="5">
        <v>15</v>
      </c>
      <c r="B25" s="4" t="s">
        <v>26</v>
      </c>
      <c r="C25" s="5">
        <v>2</v>
      </c>
      <c r="D25" s="5">
        <f t="shared" si="3"/>
        <v>4</v>
      </c>
      <c r="E25" s="5">
        <f t="shared" si="3"/>
        <v>8</v>
      </c>
      <c r="F25" s="5">
        <f t="shared" si="0"/>
        <v>0.064</v>
      </c>
      <c r="G25" s="6">
        <v>1200</v>
      </c>
      <c r="H25" s="9">
        <f t="shared" si="1"/>
        <v>76.8</v>
      </c>
      <c r="I25" s="8">
        <f t="shared" si="2"/>
        <v>2.4</v>
      </c>
    </row>
    <row r="26" spans="1:9" ht="18">
      <c r="A26" s="5">
        <v>16</v>
      </c>
      <c r="B26" s="4" t="s">
        <v>27</v>
      </c>
      <c r="C26" s="5">
        <v>2</v>
      </c>
      <c r="D26" s="5">
        <f t="shared" si="3"/>
        <v>4</v>
      </c>
      <c r="E26" s="5">
        <f t="shared" si="3"/>
        <v>8</v>
      </c>
      <c r="F26" s="5">
        <f t="shared" si="0"/>
        <v>0.064</v>
      </c>
      <c r="G26" s="6">
        <v>1200</v>
      </c>
      <c r="H26" s="9">
        <f t="shared" si="1"/>
        <v>76.8</v>
      </c>
      <c r="I26" s="8">
        <f t="shared" si="2"/>
        <v>2.4</v>
      </c>
    </row>
    <row r="27" spans="1:9" ht="18">
      <c r="A27" s="5">
        <v>17</v>
      </c>
      <c r="B27" s="4" t="s">
        <v>28</v>
      </c>
      <c r="C27" s="5">
        <v>10</v>
      </c>
      <c r="D27" s="5">
        <f t="shared" si="3"/>
        <v>4</v>
      </c>
      <c r="E27" s="5">
        <f t="shared" si="3"/>
        <v>8</v>
      </c>
      <c r="F27" s="5">
        <f t="shared" si="0"/>
        <v>0.32</v>
      </c>
      <c r="G27" s="6">
        <v>30</v>
      </c>
      <c r="H27" s="9">
        <f t="shared" si="1"/>
        <v>9.6</v>
      </c>
      <c r="I27" s="8">
        <f t="shared" si="2"/>
        <v>0.3</v>
      </c>
    </row>
    <row r="28" spans="1:9" ht="18">
      <c r="A28" s="11"/>
      <c r="B28" s="12" t="s">
        <v>29</v>
      </c>
      <c r="C28" s="11">
        <f>SUM(C11:C27)</f>
        <v>1454</v>
      </c>
      <c r="D28" s="11"/>
      <c r="E28" s="11"/>
      <c r="F28" s="11">
        <f>SUM(F11:F27)</f>
        <v>46.52800000000001</v>
      </c>
      <c r="G28" s="7"/>
      <c r="H28" s="9">
        <f>SUM(H11:H27)</f>
        <v>14555.199999999999</v>
      </c>
      <c r="I28" s="8">
        <f>I11+I12+I13+I14+I15+I16+I17+I18+I19+I20+I21+I22+I23+I24+I25+I26+I27</f>
        <v>454.84999999999997</v>
      </c>
    </row>
    <row r="29" spans="1:9" ht="18">
      <c r="A29" s="13"/>
      <c r="B29" s="14" t="s">
        <v>30</v>
      </c>
      <c r="C29" s="15"/>
      <c r="D29" s="15"/>
      <c r="E29" s="15">
        <v>8</v>
      </c>
      <c r="F29" s="15"/>
      <c r="G29" s="16"/>
      <c r="H29" s="17">
        <f>H28/E29</f>
        <v>1819.3999999999999</v>
      </c>
      <c r="I29" s="18"/>
    </row>
    <row r="31" spans="1:9" ht="18">
      <c r="A31" s="114" t="s">
        <v>82</v>
      </c>
      <c r="B31" s="115"/>
      <c r="C31" s="115"/>
      <c r="D31" s="115"/>
      <c r="E31" s="115"/>
      <c r="F31" s="115"/>
      <c r="G31" s="115"/>
      <c r="H31" s="115"/>
      <c r="I31" s="20"/>
    </row>
    <row r="32" spans="1:9" ht="18">
      <c r="A32" s="114" t="s">
        <v>31</v>
      </c>
      <c r="B32" s="115"/>
      <c r="C32" s="115"/>
      <c r="D32" s="115"/>
      <c r="E32" s="115"/>
      <c r="F32" s="115"/>
      <c r="G32" s="115"/>
      <c r="H32" s="115"/>
      <c r="I32" s="20"/>
    </row>
    <row r="33" spans="1:9" ht="18">
      <c r="A33" s="112" t="s">
        <v>32</v>
      </c>
      <c r="B33" s="113"/>
      <c r="C33" s="113"/>
      <c r="D33" s="113"/>
      <c r="E33" s="113"/>
      <c r="F33" s="113"/>
      <c r="G33" s="113"/>
      <c r="H33" s="113"/>
      <c r="I33" s="20"/>
    </row>
    <row r="34" spans="1:10" ht="49.5">
      <c r="A34" s="21" t="s">
        <v>3</v>
      </c>
      <c r="B34" s="21" t="s">
        <v>4</v>
      </c>
      <c r="C34" s="22" t="s">
        <v>33</v>
      </c>
      <c r="D34" s="22" t="s">
        <v>34</v>
      </c>
      <c r="E34" s="22" t="s">
        <v>35</v>
      </c>
      <c r="F34" s="22" t="s">
        <v>36</v>
      </c>
      <c r="G34" s="23" t="s">
        <v>37</v>
      </c>
      <c r="H34" s="23" t="s">
        <v>10</v>
      </c>
      <c r="I34" s="23" t="s">
        <v>38</v>
      </c>
      <c r="J34" s="24" t="s">
        <v>39</v>
      </c>
    </row>
    <row r="35" spans="1:10" ht="16.5">
      <c r="A35" s="25">
        <v>1</v>
      </c>
      <c r="B35" s="26" t="s">
        <v>12</v>
      </c>
      <c r="C35" s="25" t="s">
        <v>40</v>
      </c>
      <c r="D35" s="25">
        <v>3</v>
      </c>
      <c r="E35" s="25">
        <v>8</v>
      </c>
      <c r="F35" s="25">
        <v>30</v>
      </c>
      <c r="G35" s="27">
        <v>500</v>
      </c>
      <c r="H35" s="28">
        <f>F35*G35</f>
        <v>15000</v>
      </c>
      <c r="I35" s="29">
        <v>15</v>
      </c>
      <c r="J35" s="30">
        <f>H35/I35</f>
        <v>1000</v>
      </c>
    </row>
    <row r="36" spans="1:10" ht="16.5">
      <c r="A36" s="31">
        <v>2</v>
      </c>
      <c r="B36" s="32" t="s">
        <v>13</v>
      </c>
      <c r="C36" s="31" t="s">
        <v>41</v>
      </c>
      <c r="D36" s="31"/>
      <c r="E36" s="25">
        <v>8</v>
      </c>
      <c r="F36" s="31">
        <v>7</v>
      </c>
      <c r="G36" s="33">
        <v>850</v>
      </c>
      <c r="H36" s="34">
        <f aca="true" t="shared" si="4" ref="H36:H79">F36*G36</f>
        <v>5950</v>
      </c>
      <c r="I36" s="35">
        <v>15</v>
      </c>
      <c r="J36" s="36">
        <f aca="true" t="shared" si="5" ref="J36:J79">H36/I36</f>
        <v>396.6666666666667</v>
      </c>
    </row>
    <row r="37" spans="1:10" ht="16.5">
      <c r="A37" s="37">
        <v>3</v>
      </c>
      <c r="B37" s="38" t="s">
        <v>42</v>
      </c>
      <c r="C37" s="37" t="s">
        <v>43</v>
      </c>
      <c r="D37" s="37"/>
      <c r="E37" s="37">
        <v>8</v>
      </c>
      <c r="F37" s="37">
        <v>6</v>
      </c>
      <c r="G37" s="39">
        <v>209</v>
      </c>
      <c r="H37" s="40">
        <f t="shared" si="4"/>
        <v>1254</v>
      </c>
      <c r="I37" s="41">
        <v>15</v>
      </c>
      <c r="J37" s="42">
        <f t="shared" si="5"/>
        <v>83.6</v>
      </c>
    </row>
    <row r="38" spans="1:10" ht="16.5">
      <c r="A38" s="43">
        <v>4</v>
      </c>
      <c r="B38" s="44" t="s">
        <v>44</v>
      </c>
      <c r="C38" s="43" t="s">
        <v>45</v>
      </c>
      <c r="D38" s="43"/>
      <c r="E38" s="43">
        <v>8</v>
      </c>
      <c r="F38" s="43"/>
      <c r="G38" s="45"/>
      <c r="H38" s="46">
        <f t="shared" si="4"/>
        <v>0</v>
      </c>
      <c r="I38" s="47">
        <v>15</v>
      </c>
      <c r="J38" s="48">
        <f t="shared" si="5"/>
        <v>0</v>
      </c>
    </row>
    <row r="39" spans="1:10" ht="16.5">
      <c r="A39" s="49"/>
      <c r="B39" s="50"/>
      <c r="C39" s="49"/>
      <c r="D39" s="49"/>
      <c r="E39" s="49"/>
      <c r="F39" s="49"/>
      <c r="G39" s="51"/>
      <c r="H39" s="52"/>
      <c r="I39" s="53"/>
      <c r="J39" s="54"/>
    </row>
    <row r="40" spans="1:10" ht="16.5">
      <c r="A40" s="55">
        <v>5</v>
      </c>
      <c r="B40" s="56" t="s">
        <v>14</v>
      </c>
      <c r="C40" s="55" t="s">
        <v>46</v>
      </c>
      <c r="D40" s="55"/>
      <c r="E40" s="37">
        <v>8</v>
      </c>
      <c r="F40" s="55">
        <v>1</v>
      </c>
      <c r="G40" s="57">
        <v>339</v>
      </c>
      <c r="H40" s="58">
        <f t="shared" si="4"/>
        <v>339</v>
      </c>
      <c r="I40" s="59">
        <v>15</v>
      </c>
      <c r="J40" s="60">
        <f t="shared" si="5"/>
        <v>22.6</v>
      </c>
    </row>
    <row r="41" spans="1:10" ht="16.5">
      <c r="A41" s="61">
        <v>6</v>
      </c>
      <c r="B41" s="62" t="s">
        <v>47</v>
      </c>
      <c r="C41" s="61" t="s">
        <v>48</v>
      </c>
      <c r="D41" s="61"/>
      <c r="E41" s="43">
        <v>8</v>
      </c>
      <c r="F41" s="61">
        <v>3</v>
      </c>
      <c r="G41" s="63">
        <v>75</v>
      </c>
      <c r="H41" s="46">
        <f>F41*G41</f>
        <v>225</v>
      </c>
      <c r="I41" s="47">
        <v>15</v>
      </c>
      <c r="J41" s="48">
        <f>H41/I41</f>
        <v>15</v>
      </c>
    </row>
    <row r="42" spans="1:10" ht="16.5">
      <c r="A42" s="49"/>
      <c r="B42" s="50"/>
      <c r="C42" s="49"/>
      <c r="D42" s="49"/>
      <c r="E42" s="49"/>
      <c r="F42" s="49"/>
      <c r="G42" s="51"/>
      <c r="H42" s="52"/>
      <c r="I42" s="53"/>
      <c r="J42" s="54"/>
    </row>
    <row r="43" spans="1:10" ht="16.5">
      <c r="A43" s="55">
        <v>7</v>
      </c>
      <c r="B43" s="56" t="s">
        <v>15</v>
      </c>
      <c r="C43" s="55" t="s">
        <v>41</v>
      </c>
      <c r="D43" s="55"/>
      <c r="E43" s="37">
        <v>8</v>
      </c>
      <c r="F43" s="55">
        <v>4</v>
      </c>
      <c r="G43" s="57">
        <v>205</v>
      </c>
      <c r="H43" s="58">
        <f t="shared" si="4"/>
        <v>820</v>
      </c>
      <c r="I43" s="59">
        <v>15</v>
      </c>
      <c r="J43" s="60">
        <f t="shared" si="5"/>
        <v>54.666666666666664</v>
      </c>
    </row>
    <row r="44" spans="1:10" ht="16.5">
      <c r="A44" s="37">
        <v>8</v>
      </c>
      <c r="B44" s="38" t="s">
        <v>16</v>
      </c>
      <c r="C44" s="37" t="s">
        <v>41</v>
      </c>
      <c r="D44" s="37"/>
      <c r="E44" s="37">
        <v>8</v>
      </c>
      <c r="F44" s="37">
        <v>3</v>
      </c>
      <c r="G44" s="39">
        <v>159</v>
      </c>
      <c r="H44" s="64">
        <f t="shared" si="4"/>
        <v>477</v>
      </c>
      <c r="I44" s="65">
        <v>15</v>
      </c>
      <c r="J44" s="66">
        <f t="shared" si="5"/>
        <v>31.8</v>
      </c>
    </row>
    <row r="45" spans="1:10" ht="16.5">
      <c r="A45" s="55">
        <v>9</v>
      </c>
      <c r="B45" s="38" t="s">
        <v>17</v>
      </c>
      <c r="C45" s="37" t="s">
        <v>49</v>
      </c>
      <c r="D45" s="37"/>
      <c r="E45" s="37">
        <v>8</v>
      </c>
      <c r="F45" s="37">
        <v>5</v>
      </c>
      <c r="G45" s="39">
        <v>73</v>
      </c>
      <c r="H45" s="64">
        <f t="shared" si="4"/>
        <v>365</v>
      </c>
      <c r="I45" s="65">
        <v>15</v>
      </c>
      <c r="J45" s="66">
        <f t="shared" si="5"/>
        <v>24.333333333333332</v>
      </c>
    </row>
    <row r="46" spans="1:10" ht="16.5">
      <c r="A46" s="37">
        <v>10</v>
      </c>
      <c r="B46" s="67" t="s">
        <v>50</v>
      </c>
      <c r="C46" s="68" t="s">
        <v>40</v>
      </c>
      <c r="D46" s="68"/>
      <c r="E46" s="37">
        <v>8</v>
      </c>
      <c r="F46" s="68">
        <v>1</v>
      </c>
      <c r="G46" s="69">
        <v>235</v>
      </c>
      <c r="H46" s="40">
        <f>F46*G46</f>
        <v>235</v>
      </c>
      <c r="I46" s="41">
        <v>15</v>
      </c>
      <c r="J46" s="42">
        <f>H46/I46</f>
        <v>15.666666666666666</v>
      </c>
    </row>
    <row r="47" spans="1:10" ht="16.5">
      <c r="A47" s="55">
        <v>11</v>
      </c>
      <c r="B47" s="38" t="s">
        <v>51</v>
      </c>
      <c r="C47" s="37" t="s">
        <v>49</v>
      </c>
      <c r="D47" s="37"/>
      <c r="E47" s="37">
        <v>8</v>
      </c>
      <c r="F47" s="37">
        <v>2</v>
      </c>
      <c r="G47" s="39">
        <v>235</v>
      </c>
      <c r="H47" s="40">
        <f>F47*G47</f>
        <v>470</v>
      </c>
      <c r="I47" s="41">
        <v>15</v>
      </c>
      <c r="J47" s="42">
        <f>H47/I47</f>
        <v>31.333333333333332</v>
      </c>
    </row>
    <row r="48" spans="1:10" ht="16.5">
      <c r="A48" s="49"/>
      <c r="B48" s="50"/>
      <c r="C48" s="49"/>
      <c r="D48" s="49"/>
      <c r="E48" s="49"/>
      <c r="F48" s="49"/>
      <c r="G48" s="51"/>
      <c r="H48" s="52"/>
      <c r="I48" s="53"/>
      <c r="J48" s="54"/>
    </row>
    <row r="49" spans="1:10" ht="16.5">
      <c r="A49" s="70">
        <v>12</v>
      </c>
      <c r="B49" s="71" t="s">
        <v>18</v>
      </c>
      <c r="C49" s="70" t="s">
        <v>41</v>
      </c>
      <c r="D49" s="70"/>
      <c r="E49" s="43">
        <v>8</v>
      </c>
      <c r="F49" s="70">
        <v>2</v>
      </c>
      <c r="G49" s="72">
        <v>80</v>
      </c>
      <c r="H49" s="73">
        <f t="shared" si="4"/>
        <v>160</v>
      </c>
      <c r="I49" s="74">
        <v>15</v>
      </c>
      <c r="J49" s="75">
        <f t="shared" si="5"/>
        <v>10.666666666666666</v>
      </c>
    </row>
    <row r="50" spans="1:10" ht="16.5">
      <c r="A50" s="43">
        <v>13</v>
      </c>
      <c r="B50" s="44" t="s">
        <v>19</v>
      </c>
      <c r="C50" s="43" t="s">
        <v>41</v>
      </c>
      <c r="D50" s="43"/>
      <c r="E50" s="43">
        <v>8</v>
      </c>
      <c r="F50" s="43">
        <v>15</v>
      </c>
      <c r="G50" s="45">
        <v>120</v>
      </c>
      <c r="H50" s="76">
        <f t="shared" si="4"/>
        <v>1800</v>
      </c>
      <c r="I50" s="77">
        <v>15</v>
      </c>
      <c r="J50" s="78">
        <f t="shared" si="5"/>
        <v>120</v>
      </c>
    </row>
    <row r="51" spans="1:10" ht="16.5">
      <c r="A51" s="70">
        <v>14</v>
      </c>
      <c r="B51" s="44" t="s">
        <v>52</v>
      </c>
      <c r="C51" s="43" t="s">
        <v>41</v>
      </c>
      <c r="D51" s="43"/>
      <c r="E51" s="43">
        <v>8</v>
      </c>
      <c r="F51" s="43">
        <v>6</v>
      </c>
      <c r="G51" s="45">
        <v>150</v>
      </c>
      <c r="H51" s="76">
        <f t="shared" si="4"/>
        <v>900</v>
      </c>
      <c r="I51" s="77">
        <v>15</v>
      </c>
      <c r="J51" s="78">
        <f t="shared" si="5"/>
        <v>60</v>
      </c>
    </row>
    <row r="52" spans="1:10" ht="16.5">
      <c r="A52" s="43">
        <v>15</v>
      </c>
      <c r="B52" s="44" t="s">
        <v>53</v>
      </c>
      <c r="C52" s="43" t="s">
        <v>41</v>
      </c>
      <c r="D52" s="43"/>
      <c r="E52" s="43">
        <v>8</v>
      </c>
      <c r="F52" s="43">
        <v>6</v>
      </c>
      <c r="G52" s="45">
        <v>80</v>
      </c>
      <c r="H52" s="76">
        <f t="shared" si="4"/>
        <v>480</v>
      </c>
      <c r="I52" s="77">
        <v>15</v>
      </c>
      <c r="J52" s="78">
        <f t="shared" si="5"/>
        <v>32</v>
      </c>
    </row>
    <row r="53" spans="1:10" ht="16.5">
      <c r="A53" s="70">
        <v>16</v>
      </c>
      <c r="B53" s="44" t="s">
        <v>54</v>
      </c>
      <c r="C53" s="43" t="s">
        <v>41</v>
      </c>
      <c r="D53" s="43"/>
      <c r="E53" s="43">
        <v>8</v>
      </c>
      <c r="F53" s="43">
        <v>2</v>
      </c>
      <c r="G53" s="45">
        <v>200</v>
      </c>
      <c r="H53" s="76">
        <f t="shared" si="4"/>
        <v>400</v>
      </c>
      <c r="I53" s="77">
        <v>15</v>
      </c>
      <c r="J53" s="78">
        <f t="shared" si="5"/>
        <v>26.666666666666668</v>
      </c>
    </row>
    <row r="54" spans="1:10" ht="16.5">
      <c r="A54" s="43">
        <v>17</v>
      </c>
      <c r="B54" s="44" t="s">
        <v>55</v>
      </c>
      <c r="C54" s="43" t="s">
        <v>41</v>
      </c>
      <c r="D54" s="43"/>
      <c r="E54" s="43">
        <v>8</v>
      </c>
      <c r="F54" s="43">
        <v>4</v>
      </c>
      <c r="G54" s="45">
        <v>100</v>
      </c>
      <c r="H54" s="76">
        <f t="shared" si="4"/>
        <v>400</v>
      </c>
      <c r="I54" s="77">
        <v>15</v>
      </c>
      <c r="J54" s="78">
        <f t="shared" si="5"/>
        <v>26.666666666666668</v>
      </c>
    </row>
    <row r="55" spans="1:10" ht="16.5">
      <c r="A55" s="70">
        <v>18</v>
      </c>
      <c r="B55" s="44" t="s">
        <v>56</v>
      </c>
      <c r="C55" s="43" t="s">
        <v>41</v>
      </c>
      <c r="D55" s="43"/>
      <c r="E55" s="43">
        <v>8</v>
      </c>
      <c r="F55" s="43">
        <v>0.5</v>
      </c>
      <c r="G55" s="45">
        <v>100</v>
      </c>
      <c r="H55" s="76">
        <f t="shared" si="4"/>
        <v>50</v>
      </c>
      <c r="I55" s="77">
        <v>15</v>
      </c>
      <c r="J55" s="78">
        <f t="shared" si="5"/>
        <v>3.3333333333333335</v>
      </c>
    </row>
    <row r="56" spans="1:10" ht="16.5">
      <c r="A56" s="43">
        <v>19</v>
      </c>
      <c r="B56" s="62" t="s">
        <v>57</v>
      </c>
      <c r="C56" s="61" t="s">
        <v>58</v>
      </c>
      <c r="D56" s="61"/>
      <c r="E56" s="43">
        <v>8</v>
      </c>
      <c r="F56" s="61">
        <v>15</v>
      </c>
      <c r="G56" s="63">
        <v>50</v>
      </c>
      <c r="H56" s="46">
        <f>F56*G56</f>
        <v>750</v>
      </c>
      <c r="I56" s="47">
        <v>15</v>
      </c>
      <c r="J56" s="48">
        <f>H56/I56</f>
        <v>50</v>
      </c>
    </row>
    <row r="57" spans="1:10" ht="16.5">
      <c r="A57" s="49"/>
      <c r="B57" s="50"/>
      <c r="C57" s="49"/>
      <c r="D57" s="49"/>
      <c r="E57" s="49"/>
      <c r="F57" s="49"/>
      <c r="G57" s="51"/>
      <c r="H57" s="52"/>
      <c r="I57" s="53"/>
      <c r="J57" s="54"/>
    </row>
    <row r="58" spans="1:10" ht="16.5">
      <c r="A58" s="70">
        <v>20</v>
      </c>
      <c r="B58" s="71" t="s">
        <v>59</v>
      </c>
      <c r="C58" s="70" t="s">
        <v>41</v>
      </c>
      <c r="D58" s="70"/>
      <c r="E58" s="43">
        <v>8</v>
      </c>
      <c r="F58" s="70">
        <v>2</v>
      </c>
      <c r="G58" s="72">
        <v>350</v>
      </c>
      <c r="H58" s="73">
        <f t="shared" si="4"/>
        <v>700</v>
      </c>
      <c r="I58" s="74">
        <v>15</v>
      </c>
      <c r="J58" s="75">
        <f t="shared" si="5"/>
        <v>46.666666666666664</v>
      </c>
    </row>
    <row r="59" spans="1:10" ht="16.5">
      <c r="A59" s="37">
        <v>21</v>
      </c>
      <c r="B59" s="38" t="s">
        <v>60</v>
      </c>
      <c r="C59" s="37" t="s">
        <v>49</v>
      </c>
      <c r="D59" s="37"/>
      <c r="E59" s="37">
        <v>8</v>
      </c>
      <c r="F59" s="37">
        <v>7</v>
      </c>
      <c r="G59" s="39">
        <v>150</v>
      </c>
      <c r="H59" s="64">
        <f>219+109+109+218</f>
        <v>655</v>
      </c>
      <c r="I59" s="65">
        <v>15</v>
      </c>
      <c r="J59" s="66">
        <f t="shared" si="5"/>
        <v>43.666666666666664</v>
      </c>
    </row>
    <row r="60" spans="1:10" ht="16.5">
      <c r="A60" s="55">
        <v>22</v>
      </c>
      <c r="B60" s="38" t="s">
        <v>23</v>
      </c>
      <c r="C60" s="37" t="s">
        <v>49</v>
      </c>
      <c r="D60" s="37"/>
      <c r="E60" s="37">
        <v>8</v>
      </c>
      <c r="F60" s="37">
        <v>15</v>
      </c>
      <c r="G60" s="39">
        <v>450</v>
      </c>
      <c r="H60" s="64">
        <f>52+52+52+52+52+52+52+52+159+172+59+52+52+52+59</f>
        <v>1021</v>
      </c>
      <c r="I60" s="65">
        <v>15</v>
      </c>
      <c r="J60" s="66">
        <f t="shared" si="5"/>
        <v>68.06666666666666</v>
      </c>
    </row>
    <row r="61" spans="1:10" ht="16.5">
      <c r="A61" s="37">
        <v>23</v>
      </c>
      <c r="B61" s="67" t="s">
        <v>61</v>
      </c>
      <c r="C61" s="68" t="s">
        <v>62</v>
      </c>
      <c r="D61" s="68"/>
      <c r="E61" s="37">
        <v>8</v>
      </c>
      <c r="F61" s="68">
        <v>15</v>
      </c>
      <c r="G61" s="69">
        <v>130</v>
      </c>
      <c r="H61" s="40">
        <f t="shared" si="4"/>
        <v>1950</v>
      </c>
      <c r="I61" s="41">
        <v>15</v>
      </c>
      <c r="J61" s="42">
        <f t="shared" si="5"/>
        <v>130</v>
      </c>
    </row>
    <row r="62" spans="1:10" ht="16.5">
      <c r="A62" s="49"/>
      <c r="B62" s="50"/>
      <c r="C62" s="49"/>
      <c r="D62" s="49"/>
      <c r="E62" s="49"/>
      <c r="F62" s="49"/>
      <c r="G62" s="51"/>
      <c r="H62" s="52"/>
      <c r="I62" s="53"/>
      <c r="J62" s="54"/>
    </row>
    <row r="63" spans="1:10" ht="16.5">
      <c r="A63" s="55">
        <v>24</v>
      </c>
      <c r="B63" s="56" t="s">
        <v>21</v>
      </c>
      <c r="C63" s="55" t="s">
        <v>48</v>
      </c>
      <c r="D63" s="55"/>
      <c r="E63" s="37">
        <v>8</v>
      </c>
      <c r="F63" s="55">
        <v>2</v>
      </c>
      <c r="G63" s="57">
        <v>789</v>
      </c>
      <c r="H63" s="58">
        <f t="shared" si="4"/>
        <v>1578</v>
      </c>
      <c r="I63" s="59">
        <v>15</v>
      </c>
      <c r="J63" s="60">
        <f t="shared" si="5"/>
        <v>105.2</v>
      </c>
    </row>
    <row r="64" spans="1:10" ht="16.5">
      <c r="A64" s="37">
        <v>25</v>
      </c>
      <c r="B64" s="38" t="s">
        <v>22</v>
      </c>
      <c r="C64" s="37" t="s">
        <v>41</v>
      </c>
      <c r="D64" s="37"/>
      <c r="E64" s="37">
        <v>8</v>
      </c>
      <c r="F64" s="37">
        <v>6</v>
      </c>
      <c r="G64" s="39">
        <v>155</v>
      </c>
      <c r="H64" s="64">
        <f t="shared" si="4"/>
        <v>930</v>
      </c>
      <c r="I64" s="65">
        <v>15</v>
      </c>
      <c r="J64" s="66">
        <f t="shared" si="5"/>
        <v>62</v>
      </c>
    </row>
    <row r="65" spans="1:10" ht="16.5">
      <c r="A65" s="55">
        <v>26</v>
      </c>
      <c r="B65" s="79" t="s">
        <v>63</v>
      </c>
      <c r="C65" s="37" t="s">
        <v>40</v>
      </c>
      <c r="D65" s="37"/>
      <c r="E65" s="37">
        <v>8</v>
      </c>
      <c r="F65" s="37">
        <v>8</v>
      </c>
      <c r="G65" s="39">
        <v>139</v>
      </c>
      <c r="H65" s="64">
        <f t="shared" si="4"/>
        <v>1112</v>
      </c>
      <c r="I65" s="65">
        <v>15</v>
      </c>
      <c r="J65" s="66">
        <f t="shared" si="5"/>
        <v>74.13333333333334</v>
      </c>
    </row>
    <row r="66" spans="1:10" ht="16.5">
      <c r="A66" s="37">
        <v>27</v>
      </c>
      <c r="B66" s="38" t="s">
        <v>64</v>
      </c>
      <c r="C66" s="37" t="s">
        <v>49</v>
      </c>
      <c r="D66" s="37"/>
      <c r="E66" s="37">
        <v>8</v>
      </c>
      <c r="F66" s="37">
        <v>2</v>
      </c>
      <c r="G66" s="39">
        <v>255</v>
      </c>
      <c r="H66" s="64">
        <f t="shared" si="4"/>
        <v>510</v>
      </c>
      <c r="I66" s="65">
        <v>15</v>
      </c>
      <c r="J66" s="66">
        <f t="shared" si="5"/>
        <v>34</v>
      </c>
    </row>
    <row r="67" spans="1:10" ht="16.5">
      <c r="A67" s="80">
        <v>28</v>
      </c>
      <c r="B67" s="44" t="s">
        <v>65</v>
      </c>
      <c r="C67" s="43" t="s">
        <v>49</v>
      </c>
      <c r="D67" s="43"/>
      <c r="E67" s="43">
        <v>8</v>
      </c>
      <c r="F67" s="43">
        <v>6</v>
      </c>
      <c r="G67" s="45">
        <v>250</v>
      </c>
      <c r="H67" s="76">
        <f t="shared" si="4"/>
        <v>1500</v>
      </c>
      <c r="I67" s="77">
        <v>15</v>
      </c>
      <c r="J67" s="78">
        <f t="shared" si="5"/>
        <v>100</v>
      </c>
    </row>
    <row r="68" spans="1:10" ht="16.5">
      <c r="A68" s="81">
        <v>29</v>
      </c>
      <c r="B68" s="44" t="s">
        <v>66</v>
      </c>
      <c r="C68" s="43" t="s">
        <v>67</v>
      </c>
      <c r="D68" s="43"/>
      <c r="E68" s="43">
        <v>8</v>
      </c>
      <c r="F68" s="43">
        <v>10</v>
      </c>
      <c r="G68" s="45">
        <v>80</v>
      </c>
      <c r="H68" s="76">
        <f>114+118</f>
        <v>232</v>
      </c>
      <c r="I68" s="77">
        <v>15</v>
      </c>
      <c r="J68" s="78">
        <f t="shared" si="5"/>
        <v>15.466666666666667</v>
      </c>
    </row>
    <row r="69" spans="1:10" ht="16.5">
      <c r="A69" s="82">
        <v>30</v>
      </c>
      <c r="B69" s="83" t="s">
        <v>68</v>
      </c>
      <c r="C69" s="84" t="s">
        <v>49</v>
      </c>
      <c r="D69" s="84"/>
      <c r="E69" s="85">
        <v>8</v>
      </c>
      <c r="F69" s="84">
        <v>10</v>
      </c>
      <c r="G69" s="86">
        <v>100</v>
      </c>
      <c r="H69" s="87">
        <f t="shared" si="4"/>
        <v>1000</v>
      </c>
      <c r="I69" s="88">
        <v>15</v>
      </c>
      <c r="J69" s="89">
        <f t="shared" si="5"/>
        <v>66.66666666666667</v>
      </c>
    </row>
    <row r="70" spans="1:10" ht="16.5">
      <c r="A70" s="49"/>
      <c r="B70" s="50"/>
      <c r="C70" s="49"/>
      <c r="D70" s="49"/>
      <c r="E70" s="49"/>
      <c r="F70" s="49"/>
      <c r="G70" s="51"/>
      <c r="H70" s="52"/>
      <c r="I70" s="53"/>
      <c r="J70" s="54"/>
    </row>
    <row r="71" spans="1:10" ht="16.5">
      <c r="A71" s="70">
        <v>31</v>
      </c>
      <c r="B71" s="71" t="s">
        <v>26</v>
      </c>
      <c r="C71" s="70"/>
      <c r="D71" s="70"/>
      <c r="E71" s="43">
        <v>8</v>
      </c>
      <c r="F71" s="70">
        <v>0.162</v>
      </c>
      <c r="G71" s="72">
        <v>1200</v>
      </c>
      <c r="H71" s="73">
        <f t="shared" si="4"/>
        <v>194.4</v>
      </c>
      <c r="I71" s="74">
        <v>15</v>
      </c>
      <c r="J71" s="75">
        <f t="shared" si="5"/>
        <v>12.96</v>
      </c>
    </row>
    <row r="72" spans="1:10" ht="16.5">
      <c r="A72" s="43">
        <v>32</v>
      </c>
      <c r="B72" s="44" t="s">
        <v>27</v>
      </c>
      <c r="C72" s="43"/>
      <c r="D72" s="43"/>
      <c r="E72" s="43">
        <v>8</v>
      </c>
      <c r="F72" s="43">
        <v>0.162</v>
      </c>
      <c r="G72" s="45">
        <v>1200</v>
      </c>
      <c r="H72" s="76">
        <f t="shared" si="4"/>
        <v>194.4</v>
      </c>
      <c r="I72" s="77">
        <v>15</v>
      </c>
      <c r="J72" s="78">
        <f t="shared" si="5"/>
        <v>12.96</v>
      </c>
    </row>
    <row r="73" spans="1:10" ht="16.5">
      <c r="A73" s="37">
        <v>33</v>
      </c>
      <c r="B73" s="38" t="s">
        <v>28</v>
      </c>
      <c r="C73" s="37" t="s">
        <v>49</v>
      </c>
      <c r="D73" s="37"/>
      <c r="E73" s="37">
        <v>8</v>
      </c>
      <c r="F73" s="37">
        <v>1</v>
      </c>
      <c r="G73" s="39">
        <v>305</v>
      </c>
      <c r="H73" s="64">
        <f t="shared" si="4"/>
        <v>305</v>
      </c>
      <c r="I73" s="65">
        <v>15</v>
      </c>
      <c r="J73" s="66">
        <f t="shared" si="5"/>
        <v>20.333333333333332</v>
      </c>
    </row>
    <row r="74" spans="1:10" ht="16.5">
      <c r="A74" s="37">
        <v>34</v>
      </c>
      <c r="B74" s="38" t="s">
        <v>69</v>
      </c>
      <c r="C74" s="37" t="s">
        <v>49</v>
      </c>
      <c r="D74" s="37"/>
      <c r="E74" s="37">
        <v>8</v>
      </c>
      <c r="F74" s="37">
        <v>3</v>
      </c>
      <c r="G74" s="39">
        <v>109</v>
      </c>
      <c r="H74" s="64">
        <f t="shared" si="4"/>
        <v>327</v>
      </c>
      <c r="I74" s="65">
        <v>15</v>
      </c>
      <c r="J74" s="66">
        <f t="shared" si="5"/>
        <v>21.8</v>
      </c>
    </row>
    <row r="75" spans="1:10" ht="16.5">
      <c r="A75" s="85">
        <v>35</v>
      </c>
      <c r="B75" s="90" t="s">
        <v>70</v>
      </c>
      <c r="C75" s="85" t="s">
        <v>49</v>
      </c>
      <c r="D75" s="85"/>
      <c r="E75" s="85">
        <v>8</v>
      </c>
      <c r="F75" s="85">
        <v>3</v>
      </c>
      <c r="G75" s="91">
        <v>150</v>
      </c>
      <c r="H75" s="92">
        <f>99*2+89</f>
        <v>287</v>
      </c>
      <c r="I75" s="93">
        <v>15</v>
      </c>
      <c r="J75" s="94">
        <f t="shared" si="5"/>
        <v>19.133333333333333</v>
      </c>
    </row>
    <row r="76" spans="1:10" ht="16.5">
      <c r="A76" s="37">
        <v>36</v>
      </c>
      <c r="B76" s="38" t="s">
        <v>70</v>
      </c>
      <c r="C76" s="37" t="s">
        <v>71</v>
      </c>
      <c r="D76" s="37"/>
      <c r="E76" s="37">
        <v>8</v>
      </c>
      <c r="F76" s="37">
        <v>5</v>
      </c>
      <c r="G76" s="39">
        <v>65</v>
      </c>
      <c r="H76" s="64">
        <f t="shared" si="4"/>
        <v>325</v>
      </c>
      <c r="I76" s="65">
        <v>15</v>
      </c>
      <c r="J76" s="66">
        <f t="shared" si="5"/>
        <v>21.666666666666668</v>
      </c>
    </row>
    <row r="77" spans="3:9" ht="18">
      <c r="C77" s="1"/>
      <c r="D77" s="1"/>
      <c r="E77" s="1"/>
      <c r="F77" s="1"/>
      <c r="G77" s="2"/>
      <c r="H77" s="3"/>
      <c r="I77" s="3"/>
    </row>
    <row r="78" spans="1:10" ht="16.5">
      <c r="A78" s="43">
        <v>37</v>
      </c>
      <c r="B78" s="44" t="s">
        <v>72</v>
      </c>
      <c r="C78" s="43" t="s">
        <v>41</v>
      </c>
      <c r="D78" s="43"/>
      <c r="E78" s="43">
        <v>8</v>
      </c>
      <c r="F78" s="43">
        <v>2</v>
      </c>
      <c r="G78" s="45">
        <v>250</v>
      </c>
      <c r="H78" s="76">
        <f t="shared" si="4"/>
        <v>500</v>
      </c>
      <c r="I78" s="77">
        <v>15</v>
      </c>
      <c r="J78" s="78">
        <f t="shared" si="5"/>
        <v>33.333333333333336</v>
      </c>
    </row>
    <row r="79" spans="1:10" ht="16.5">
      <c r="A79" s="43">
        <v>38</v>
      </c>
      <c r="B79" s="44" t="s">
        <v>73</v>
      </c>
      <c r="C79" s="43" t="s">
        <v>41</v>
      </c>
      <c r="D79" s="43"/>
      <c r="E79" s="43">
        <v>8</v>
      </c>
      <c r="F79" s="43">
        <v>2</v>
      </c>
      <c r="G79" s="45">
        <v>250</v>
      </c>
      <c r="H79" s="76">
        <f t="shared" si="4"/>
        <v>500</v>
      </c>
      <c r="I79" s="77">
        <v>15</v>
      </c>
      <c r="J79" s="78">
        <f t="shared" si="5"/>
        <v>33.333333333333336</v>
      </c>
    </row>
    <row r="80" spans="1:10" ht="16.5">
      <c r="A80" s="43"/>
      <c r="B80" s="44"/>
      <c r="C80" s="43"/>
      <c r="D80" s="43"/>
      <c r="E80" s="43">
        <v>8</v>
      </c>
      <c r="F80" s="43"/>
      <c r="G80" s="45"/>
      <c r="H80" s="76"/>
      <c r="I80" s="77"/>
      <c r="J80" s="78"/>
    </row>
    <row r="81" spans="1:10" ht="16.5">
      <c r="A81" s="95" t="s">
        <v>74</v>
      </c>
      <c r="B81" s="96"/>
      <c r="C81" s="96"/>
      <c r="D81" s="96"/>
      <c r="E81" s="96"/>
      <c r="F81" s="96"/>
      <c r="G81" s="96"/>
      <c r="H81" s="96"/>
      <c r="I81" s="96"/>
      <c r="J81" s="97"/>
    </row>
    <row r="82" spans="1:10" ht="16.5">
      <c r="A82" s="43">
        <v>39</v>
      </c>
      <c r="B82" s="44" t="s">
        <v>75</v>
      </c>
      <c r="C82" s="43" t="s">
        <v>49</v>
      </c>
      <c r="D82" s="43"/>
      <c r="E82" s="43">
        <v>8</v>
      </c>
      <c r="F82" s="43">
        <v>6</v>
      </c>
      <c r="G82" s="45">
        <v>100</v>
      </c>
      <c r="H82" s="76">
        <f aca="true" t="shared" si="6" ref="H82:H87">F82*G82</f>
        <v>600</v>
      </c>
      <c r="I82" s="77">
        <v>15</v>
      </c>
      <c r="J82" s="78">
        <f aca="true" t="shared" si="7" ref="J82:J87">H82/I82</f>
        <v>40</v>
      </c>
    </row>
    <row r="83" spans="1:10" ht="16.5">
      <c r="A83" s="37">
        <v>40</v>
      </c>
      <c r="B83" s="38" t="s">
        <v>76</v>
      </c>
      <c r="C83" s="37" t="s">
        <v>43</v>
      </c>
      <c r="D83" s="37"/>
      <c r="E83" s="37">
        <v>8</v>
      </c>
      <c r="F83" s="37">
        <v>20</v>
      </c>
      <c r="G83" s="39">
        <v>29</v>
      </c>
      <c r="H83" s="64">
        <f t="shared" si="6"/>
        <v>580</v>
      </c>
      <c r="I83" s="65">
        <v>15</v>
      </c>
      <c r="J83" s="66">
        <f t="shared" si="7"/>
        <v>38.666666666666664</v>
      </c>
    </row>
    <row r="84" spans="1:10" ht="16.5">
      <c r="A84" s="43">
        <v>41</v>
      </c>
      <c r="B84" s="44" t="s">
        <v>77</v>
      </c>
      <c r="C84" s="43" t="s">
        <v>43</v>
      </c>
      <c r="D84" s="43"/>
      <c r="E84" s="43">
        <v>8</v>
      </c>
      <c r="F84" s="43">
        <v>6</v>
      </c>
      <c r="G84" s="45">
        <v>100</v>
      </c>
      <c r="H84" s="76">
        <f t="shared" si="6"/>
        <v>600</v>
      </c>
      <c r="I84" s="77">
        <v>15</v>
      </c>
      <c r="J84" s="78">
        <f t="shared" si="7"/>
        <v>40</v>
      </c>
    </row>
    <row r="85" spans="1:10" ht="16.5">
      <c r="A85" s="37">
        <v>42</v>
      </c>
      <c r="B85" s="38" t="s">
        <v>78</v>
      </c>
      <c r="C85" s="37" t="s">
        <v>43</v>
      </c>
      <c r="D85" s="37"/>
      <c r="E85" s="37">
        <v>8</v>
      </c>
      <c r="F85" s="37">
        <v>6</v>
      </c>
      <c r="G85" s="39">
        <v>85</v>
      </c>
      <c r="H85" s="64">
        <f t="shared" si="6"/>
        <v>510</v>
      </c>
      <c r="I85" s="65">
        <v>15</v>
      </c>
      <c r="J85" s="66">
        <f t="shared" si="7"/>
        <v>34</v>
      </c>
    </row>
    <row r="86" spans="1:10" ht="16.5">
      <c r="A86" s="81">
        <v>43</v>
      </c>
      <c r="B86" s="98" t="s">
        <v>79</v>
      </c>
      <c r="C86" s="81" t="s">
        <v>49</v>
      </c>
      <c r="D86" s="81"/>
      <c r="E86" s="81">
        <v>8</v>
      </c>
      <c r="F86" s="81">
        <v>15</v>
      </c>
      <c r="G86" s="99">
        <v>200</v>
      </c>
      <c r="H86" s="100">
        <f t="shared" si="6"/>
        <v>3000</v>
      </c>
      <c r="I86" s="101">
        <v>15</v>
      </c>
      <c r="J86" s="78">
        <f t="shared" si="7"/>
        <v>200</v>
      </c>
    </row>
    <row r="87" spans="1:10" ht="16.5">
      <c r="A87" s="25">
        <v>44</v>
      </c>
      <c r="B87" s="26" t="s">
        <v>80</v>
      </c>
      <c r="C87" s="25" t="s">
        <v>49</v>
      </c>
      <c r="D87" s="25"/>
      <c r="E87" s="25">
        <v>8</v>
      </c>
      <c r="F87" s="25">
        <v>15</v>
      </c>
      <c r="G87" s="27">
        <v>200</v>
      </c>
      <c r="H87" s="28">
        <f t="shared" si="6"/>
        <v>3000</v>
      </c>
      <c r="I87" s="29">
        <v>15</v>
      </c>
      <c r="J87" s="30">
        <f t="shared" si="7"/>
        <v>200</v>
      </c>
    </row>
    <row r="88" spans="1:10" ht="16.5">
      <c r="A88" s="43"/>
      <c r="B88" s="44"/>
      <c r="C88" s="43"/>
      <c r="D88" s="43"/>
      <c r="E88" s="43"/>
      <c r="F88" s="43"/>
      <c r="G88" s="45"/>
      <c r="H88" s="76"/>
      <c r="I88" s="77"/>
      <c r="J88" s="78"/>
    </row>
    <row r="89" spans="1:10" ht="16.5">
      <c r="A89" s="43"/>
      <c r="B89" s="44" t="s">
        <v>29</v>
      </c>
      <c r="C89" s="43"/>
      <c r="D89" s="43"/>
      <c r="E89" s="43"/>
      <c r="F89" s="43"/>
      <c r="G89" s="76"/>
      <c r="H89" s="76">
        <f>SUM(H35:H88)</f>
        <v>52185.8</v>
      </c>
      <c r="I89" s="102"/>
      <c r="J89" s="78">
        <f>SUM(J35:J87)</f>
        <v>3479.053333333333</v>
      </c>
    </row>
    <row r="90" spans="2:10" ht="18">
      <c r="B90" t="s">
        <v>81</v>
      </c>
      <c r="C90" s="1"/>
      <c r="D90" s="1"/>
      <c r="E90" s="1"/>
      <c r="F90" s="1"/>
      <c r="G90" s="2"/>
      <c r="H90" s="103">
        <f>SUM(H40:H87)</f>
        <v>29981.800000000003</v>
      </c>
      <c r="I90" s="3"/>
      <c r="J90" s="104"/>
    </row>
  </sheetData>
  <sheetProtection/>
  <mergeCells count="6">
    <mergeCell ref="A33:H33"/>
    <mergeCell ref="A6:H6"/>
    <mergeCell ref="A7:H7"/>
    <mergeCell ref="A8:H8"/>
    <mergeCell ref="A31:H31"/>
    <mergeCell ref="A32:H32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8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2" width="22.8515625" style="0" bestFit="1" customWidth="1"/>
    <col min="3" max="3" width="12.28125" style="0" bestFit="1" customWidth="1"/>
    <col min="4" max="4" width="9.57421875" style="0" bestFit="1" customWidth="1"/>
    <col min="5" max="6" width="12.00390625" style="0" bestFit="1" customWidth="1"/>
  </cols>
  <sheetData>
    <row r="1" ht="15">
      <c r="A1" s="105" t="s">
        <v>83</v>
      </c>
    </row>
    <row r="2" spans="1:3" ht="15">
      <c r="A2" s="105" t="s">
        <v>84</v>
      </c>
      <c r="B2" t="s">
        <v>85</v>
      </c>
      <c r="C2">
        <v>9</v>
      </c>
    </row>
    <row r="3" ht="15">
      <c r="A3" s="105" t="s">
        <v>86</v>
      </c>
    </row>
    <row r="4" spans="1:6" ht="15">
      <c r="A4" s="106" t="s">
        <v>87</v>
      </c>
      <c r="B4" s="106" t="s">
        <v>88</v>
      </c>
      <c r="C4" s="106" t="s">
        <v>89</v>
      </c>
      <c r="D4" s="106" t="s">
        <v>90</v>
      </c>
      <c r="E4" s="106" t="s">
        <v>91</v>
      </c>
      <c r="F4" s="107" t="s">
        <v>92</v>
      </c>
    </row>
    <row r="5" spans="1:6" ht="15">
      <c r="A5" s="106" t="s">
        <v>93</v>
      </c>
      <c r="B5" s="106">
        <v>0.15</v>
      </c>
      <c r="C5" s="106">
        <v>700</v>
      </c>
      <c r="D5" s="106">
        <v>85</v>
      </c>
      <c r="E5" s="106">
        <f>B5*C5*D5</f>
        <v>8925</v>
      </c>
      <c r="F5" s="106" t="s">
        <v>94</v>
      </c>
    </row>
    <row r="6" spans="1:6" ht="15">
      <c r="A6" s="106" t="s">
        <v>95</v>
      </c>
      <c r="B6" s="106">
        <v>0.06</v>
      </c>
      <c r="C6" s="106">
        <v>700</v>
      </c>
      <c r="D6" s="106">
        <v>95</v>
      </c>
      <c r="E6" s="106">
        <f>B6*C6*D6</f>
        <v>3990</v>
      </c>
      <c r="F6" s="106" t="s">
        <v>96</v>
      </c>
    </row>
    <row r="7" spans="1:6" ht="15">
      <c r="A7" s="106" t="s">
        <v>29</v>
      </c>
      <c r="B7" s="106"/>
      <c r="C7" s="106"/>
      <c r="D7" s="106"/>
      <c r="E7" s="106">
        <f>SUM(E5:E6)</f>
        <v>12915</v>
      </c>
      <c r="F7" s="106"/>
    </row>
    <row r="8" spans="1:6" ht="15">
      <c r="A8" s="106" t="s">
        <v>30</v>
      </c>
      <c r="B8" s="106"/>
      <c r="C8" s="106"/>
      <c r="D8" s="106"/>
      <c r="E8" s="106">
        <f>E7/C2</f>
        <v>1435</v>
      </c>
      <c r="F8" s="106"/>
    </row>
    <row r="10" ht="15">
      <c r="A10" s="105" t="s">
        <v>83</v>
      </c>
    </row>
    <row r="11" spans="1:3" ht="15">
      <c r="A11" s="105" t="s">
        <v>97</v>
      </c>
      <c r="B11" t="s">
        <v>85</v>
      </c>
      <c r="C11">
        <v>9</v>
      </c>
    </row>
    <row r="12" ht="15">
      <c r="A12" s="105" t="s">
        <v>86</v>
      </c>
    </row>
    <row r="13" spans="1:6" ht="15">
      <c r="A13" s="106" t="s">
        <v>87</v>
      </c>
      <c r="B13" s="106" t="s">
        <v>88</v>
      </c>
      <c r="C13" s="106" t="s">
        <v>89</v>
      </c>
      <c r="D13" s="106" t="s">
        <v>90</v>
      </c>
      <c r="E13" s="106" t="s">
        <v>91</v>
      </c>
      <c r="F13" s="107" t="s">
        <v>92</v>
      </c>
    </row>
    <row r="14" spans="1:6" ht="15">
      <c r="A14" s="106" t="s">
        <v>93</v>
      </c>
      <c r="B14" s="106">
        <v>0.15</v>
      </c>
      <c r="C14" s="106">
        <v>700</v>
      </c>
      <c r="D14" s="106">
        <v>85</v>
      </c>
      <c r="E14" s="106">
        <f>B14*C14*D14</f>
        <v>8925</v>
      </c>
      <c r="F14" s="106" t="s">
        <v>94</v>
      </c>
    </row>
    <row r="15" spans="1:6" ht="15">
      <c r="A15" s="106" t="s">
        <v>103</v>
      </c>
      <c r="B15" s="106">
        <v>0.13</v>
      </c>
      <c r="C15" s="106">
        <v>700</v>
      </c>
      <c r="D15" s="106">
        <v>95</v>
      </c>
      <c r="E15" s="106">
        <f>B15*C15*D15</f>
        <v>8645</v>
      </c>
      <c r="F15" s="106" t="s">
        <v>99</v>
      </c>
    </row>
    <row r="16" spans="1:6" ht="15">
      <c r="A16" s="106" t="s">
        <v>100</v>
      </c>
      <c r="B16" s="106">
        <v>0.08</v>
      </c>
      <c r="C16" s="106">
        <v>700</v>
      </c>
      <c r="D16" s="106">
        <v>95</v>
      </c>
      <c r="E16" s="106">
        <f>B16*C16*D16</f>
        <v>5320</v>
      </c>
      <c r="F16" s="106" t="s">
        <v>101</v>
      </c>
    </row>
    <row r="17" spans="1:6" ht="15">
      <c r="A17" s="106" t="s">
        <v>95</v>
      </c>
      <c r="B17" s="106">
        <v>0.06</v>
      </c>
      <c r="C17" s="106">
        <v>700</v>
      </c>
      <c r="D17" s="106">
        <v>95</v>
      </c>
      <c r="E17" s="106">
        <f>B17*C17*D17</f>
        <v>3990</v>
      </c>
      <c r="F17" s="106" t="s">
        <v>96</v>
      </c>
    </row>
    <row r="18" spans="1:6" ht="15">
      <c r="A18" s="106" t="s">
        <v>29</v>
      </c>
      <c r="B18" s="106"/>
      <c r="C18" s="106"/>
      <c r="D18" s="106"/>
      <c r="E18" s="106">
        <f>SUM(E14:E17)</f>
        <v>26880</v>
      </c>
      <c r="F18" s="106"/>
    </row>
    <row r="19" spans="1:6" ht="15">
      <c r="A19" s="106" t="s">
        <v>30</v>
      </c>
      <c r="B19" s="106"/>
      <c r="C19" s="106"/>
      <c r="D19" s="106"/>
      <c r="E19" s="106">
        <f>E18/C11</f>
        <v>2986.6666666666665</v>
      </c>
      <c r="F19" s="106"/>
    </row>
    <row r="21" ht="15">
      <c r="A21" s="108" t="s">
        <v>83</v>
      </c>
    </row>
    <row r="22" spans="1:3" ht="15">
      <c r="A22" s="108" t="s">
        <v>102</v>
      </c>
      <c r="B22" t="s">
        <v>85</v>
      </c>
      <c r="C22">
        <v>9</v>
      </c>
    </row>
    <row r="23" ht="15">
      <c r="A23" s="108" t="s">
        <v>86</v>
      </c>
    </row>
    <row r="24" spans="1:5" ht="15">
      <c r="A24" s="106" t="s">
        <v>87</v>
      </c>
      <c r="B24" s="106" t="s">
        <v>88</v>
      </c>
      <c r="C24" s="106" t="s">
        <v>89</v>
      </c>
      <c r="D24" s="106" t="s">
        <v>90</v>
      </c>
      <c r="E24" s="106" t="s">
        <v>91</v>
      </c>
    </row>
    <row r="25" spans="1:5" ht="15">
      <c r="A25" s="106" t="s">
        <v>93</v>
      </c>
      <c r="B25" s="106">
        <v>0.15</v>
      </c>
      <c r="C25" s="106">
        <v>700</v>
      </c>
      <c r="D25" s="106">
        <v>85</v>
      </c>
      <c r="E25" s="106">
        <v>8925</v>
      </c>
    </row>
    <row r="26" spans="1:5" ht="15">
      <c r="A26" s="106" t="s">
        <v>98</v>
      </c>
      <c r="B26" s="106">
        <v>0.13</v>
      </c>
      <c r="C26" s="106">
        <v>700</v>
      </c>
      <c r="D26" s="106">
        <v>95</v>
      </c>
      <c r="E26" s="106">
        <v>8645</v>
      </c>
    </row>
    <row r="27" spans="1:5" ht="15">
      <c r="A27" s="106" t="s">
        <v>29</v>
      </c>
      <c r="B27" s="106"/>
      <c r="C27" s="106"/>
      <c r="D27" s="106"/>
      <c r="E27" s="106">
        <v>17570</v>
      </c>
    </row>
    <row r="28" spans="1:5" ht="15">
      <c r="A28" s="106" t="s">
        <v>30</v>
      </c>
      <c r="B28" s="106"/>
      <c r="C28" s="106"/>
      <c r="D28" s="106"/>
      <c r="E28" s="106">
        <v>1952.222222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D41"/>
  <sheetViews>
    <sheetView zoomScalePageLayoutView="0" workbookViewId="0" topLeftCell="A1">
      <selection activeCell="F3" sqref="F3"/>
    </sheetView>
  </sheetViews>
  <sheetFormatPr defaultColWidth="9.140625" defaultRowHeight="15"/>
  <cols>
    <col min="2" max="2" width="5.8515625" style="0" customWidth="1"/>
    <col min="3" max="3" width="34.28125" style="0" bestFit="1" customWidth="1"/>
    <col min="4" max="4" width="7.28125" style="0" bestFit="1" customWidth="1"/>
  </cols>
  <sheetData>
    <row r="1" ht="15">
      <c r="B1" s="105" t="s">
        <v>104</v>
      </c>
    </row>
    <row r="2" spans="2:3" ht="15">
      <c r="B2" s="116" t="s">
        <v>105</v>
      </c>
      <c r="C2" s="116"/>
    </row>
    <row r="3" spans="2:4" ht="15">
      <c r="B3" s="116" t="s">
        <v>106</v>
      </c>
      <c r="C3" s="116"/>
      <c r="D3">
        <v>9</v>
      </c>
    </row>
    <row r="4" spans="2:3" ht="15">
      <c r="B4" s="117" t="s">
        <v>107</v>
      </c>
      <c r="C4" s="117"/>
    </row>
    <row r="5" ht="15">
      <c r="C5" t="s">
        <v>108</v>
      </c>
    </row>
    <row r="6" spans="2:4" ht="15">
      <c r="B6" s="106" t="s">
        <v>3</v>
      </c>
      <c r="C6" s="106" t="s">
        <v>109</v>
      </c>
      <c r="D6" s="106" t="s">
        <v>110</v>
      </c>
    </row>
    <row r="7" spans="2:4" ht="15">
      <c r="B7" s="106">
        <v>1</v>
      </c>
      <c r="C7" s="106" t="s">
        <v>111</v>
      </c>
      <c r="D7" s="106">
        <v>1</v>
      </c>
    </row>
    <row r="8" spans="2:4" ht="15">
      <c r="B8" s="106">
        <v>2</v>
      </c>
      <c r="C8" s="106" t="s">
        <v>112</v>
      </c>
      <c r="D8" s="106">
        <v>1</v>
      </c>
    </row>
    <row r="9" spans="2:4" ht="15">
      <c r="B9" s="106">
        <v>3</v>
      </c>
      <c r="C9" s="106" t="s">
        <v>113</v>
      </c>
      <c r="D9" s="106">
        <v>1</v>
      </c>
    </row>
    <row r="10" spans="2:4" ht="15">
      <c r="B10" s="106">
        <v>4</v>
      </c>
      <c r="C10" s="106" t="s">
        <v>114</v>
      </c>
      <c r="D10" s="106">
        <v>1</v>
      </c>
    </row>
    <row r="11" spans="2:4" ht="15">
      <c r="B11" s="106">
        <v>5</v>
      </c>
      <c r="C11" s="106" t="s">
        <v>115</v>
      </c>
      <c r="D11" s="106">
        <v>1</v>
      </c>
    </row>
    <row r="12" spans="2:4" ht="15">
      <c r="B12" s="106">
        <v>6</v>
      </c>
      <c r="C12" s="106" t="s">
        <v>116</v>
      </c>
      <c r="D12" s="106">
        <v>1</v>
      </c>
    </row>
    <row r="13" spans="2:4" ht="15">
      <c r="B13" s="106">
        <v>7</v>
      </c>
      <c r="C13" s="106" t="s">
        <v>117</v>
      </c>
      <c r="D13" s="106">
        <v>1</v>
      </c>
    </row>
    <row r="14" spans="2:4" ht="15">
      <c r="B14" s="106">
        <v>8</v>
      </c>
      <c r="C14" s="106" t="s">
        <v>118</v>
      </c>
      <c r="D14" s="106">
        <v>1</v>
      </c>
    </row>
    <row r="15" spans="2:4" ht="15">
      <c r="B15" s="106">
        <v>9</v>
      </c>
      <c r="C15" s="106" t="s">
        <v>119</v>
      </c>
      <c r="D15" s="106">
        <v>2</v>
      </c>
    </row>
    <row r="16" spans="2:4" ht="15">
      <c r="B16" s="106">
        <v>10</v>
      </c>
      <c r="C16" s="106" t="s">
        <v>120</v>
      </c>
      <c r="D16" s="106">
        <v>1</v>
      </c>
    </row>
    <row r="17" spans="2:4" ht="15">
      <c r="B17" s="106">
        <v>11</v>
      </c>
      <c r="C17" s="106" t="s">
        <v>121</v>
      </c>
      <c r="D17" s="106">
        <v>1</v>
      </c>
    </row>
    <row r="18" spans="2:4" ht="15">
      <c r="B18" s="106">
        <v>12</v>
      </c>
      <c r="C18" s="106" t="s">
        <v>122</v>
      </c>
      <c r="D18" s="106">
        <v>1</v>
      </c>
    </row>
    <row r="20" ht="15">
      <c r="C20" t="s">
        <v>123</v>
      </c>
    </row>
    <row r="21" spans="2:4" ht="15">
      <c r="B21" s="106">
        <v>1</v>
      </c>
      <c r="C21" s="106" t="s">
        <v>124</v>
      </c>
      <c r="D21" s="106">
        <v>1</v>
      </c>
    </row>
    <row r="22" spans="2:4" ht="15">
      <c r="B22" s="106">
        <v>2</v>
      </c>
      <c r="C22" s="106" t="s">
        <v>125</v>
      </c>
      <c r="D22" s="106">
        <v>1</v>
      </c>
    </row>
    <row r="23" spans="2:4" ht="15">
      <c r="B23" s="106">
        <v>3</v>
      </c>
      <c r="C23" s="106" t="s">
        <v>126</v>
      </c>
      <c r="D23" s="106">
        <v>1</v>
      </c>
    </row>
    <row r="24" spans="2:4" ht="15">
      <c r="B24" s="106">
        <v>4</v>
      </c>
      <c r="C24" s="106" t="s">
        <v>127</v>
      </c>
      <c r="D24" s="106">
        <v>1</v>
      </c>
    </row>
    <row r="26" ht="15">
      <c r="C26" t="s">
        <v>128</v>
      </c>
    </row>
    <row r="27" spans="2:4" ht="15">
      <c r="B27" s="106">
        <v>1</v>
      </c>
      <c r="C27" s="106" t="s">
        <v>129</v>
      </c>
      <c r="D27" s="106">
        <v>1</v>
      </c>
    </row>
    <row r="28" spans="2:4" ht="15">
      <c r="B28" s="106">
        <v>2</v>
      </c>
      <c r="C28" s="106" t="s">
        <v>130</v>
      </c>
      <c r="D28" s="106">
        <v>1</v>
      </c>
    </row>
    <row r="29" spans="2:4" ht="15">
      <c r="B29" s="106">
        <v>3</v>
      </c>
      <c r="C29" s="106" t="s">
        <v>131</v>
      </c>
      <c r="D29" s="106">
        <v>1</v>
      </c>
    </row>
    <row r="30" spans="2:4" ht="15">
      <c r="B30" s="106">
        <v>4</v>
      </c>
      <c r="C30" s="106" t="s">
        <v>132</v>
      </c>
      <c r="D30" s="106">
        <v>1</v>
      </c>
    </row>
    <row r="31" spans="2:4" ht="15">
      <c r="B31" s="106">
        <v>5</v>
      </c>
      <c r="C31" s="106" t="s">
        <v>133</v>
      </c>
      <c r="D31" s="106">
        <v>1</v>
      </c>
    </row>
    <row r="33" ht="15">
      <c r="C33" t="s">
        <v>134</v>
      </c>
    </row>
    <row r="34" spans="2:4" ht="15">
      <c r="B34" s="106">
        <v>1</v>
      </c>
      <c r="C34" s="106" t="s">
        <v>135</v>
      </c>
      <c r="D34" s="106">
        <v>1</v>
      </c>
    </row>
    <row r="35" spans="2:4" ht="15">
      <c r="B35" s="106">
        <v>2</v>
      </c>
      <c r="C35" s="106" t="s">
        <v>136</v>
      </c>
      <c r="D35" s="106">
        <v>2</v>
      </c>
    </row>
    <row r="36" spans="2:4" ht="15">
      <c r="B36" s="106">
        <v>3</v>
      </c>
      <c r="C36" s="106" t="s">
        <v>137</v>
      </c>
      <c r="D36" s="106">
        <v>1</v>
      </c>
    </row>
    <row r="37" spans="2:4" ht="15">
      <c r="B37" s="106">
        <v>4</v>
      </c>
      <c r="C37" s="106" t="s">
        <v>138</v>
      </c>
      <c r="D37" s="106">
        <v>1</v>
      </c>
    </row>
    <row r="38" spans="2:4" ht="15">
      <c r="B38" s="106">
        <v>5</v>
      </c>
      <c r="C38" s="106" t="s">
        <v>139</v>
      </c>
      <c r="D38" s="106">
        <v>1</v>
      </c>
    </row>
    <row r="39" spans="2:4" ht="15">
      <c r="B39" s="106">
        <v>6</v>
      </c>
      <c r="C39" s="106" t="s">
        <v>117</v>
      </c>
      <c r="D39" s="106">
        <v>2</v>
      </c>
    </row>
    <row r="40" spans="2:4" ht="15">
      <c r="B40" s="107">
        <v>7</v>
      </c>
      <c r="C40" s="107" t="s">
        <v>140</v>
      </c>
      <c r="D40" s="107">
        <v>1</v>
      </c>
    </row>
    <row r="41" spans="2:4" ht="15">
      <c r="B41" s="107">
        <v>8</v>
      </c>
      <c r="C41" s="107" t="s">
        <v>141</v>
      </c>
      <c r="D41" s="107">
        <v>1</v>
      </c>
    </row>
  </sheetData>
  <sheetProtection/>
  <mergeCells count="3">
    <mergeCell ref="B2:C2"/>
    <mergeCell ref="B3:C3"/>
    <mergeCell ref="B4:C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D54"/>
  <sheetViews>
    <sheetView zoomScalePageLayoutView="0" workbookViewId="0" topLeftCell="A31">
      <selection activeCell="G21" sqref="G21"/>
    </sheetView>
  </sheetViews>
  <sheetFormatPr defaultColWidth="9.140625" defaultRowHeight="15"/>
  <cols>
    <col min="2" max="2" width="3.140625" style="0" bestFit="1" customWidth="1"/>
    <col min="3" max="3" width="32.7109375" style="0" bestFit="1" customWidth="1"/>
    <col min="4" max="4" width="15.57421875" style="0" bestFit="1" customWidth="1"/>
  </cols>
  <sheetData>
    <row r="1" ht="15">
      <c r="C1" s="105" t="s">
        <v>83</v>
      </c>
    </row>
    <row r="2" ht="15">
      <c r="C2" s="105" t="s">
        <v>97</v>
      </c>
    </row>
    <row r="3" spans="3:4" ht="15">
      <c r="C3" t="s">
        <v>106</v>
      </c>
      <c r="D3">
        <v>9</v>
      </c>
    </row>
    <row r="4" ht="15">
      <c r="C4" s="105" t="s">
        <v>142</v>
      </c>
    </row>
    <row r="5" ht="15">
      <c r="C5" t="s">
        <v>143</v>
      </c>
    </row>
    <row r="6" spans="2:4" ht="15">
      <c r="B6" s="106" t="s">
        <v>3</v>
      </c>
      <c r="C6" s="109" t="s">
        <v>109</v>
      </c>
      <c r="D6" s="107" t="s">
        <v>144</v>
      </c>
    </row>
    <row r="7" spans="2:4" ht="15">
      <c r="B7" s="106">
        <v>1</v>
      </c>
      <c r="C7" s="109" t="s">
        <v>145</v>
      </c>
      <c r="D7" s="106">
        <v>2</v>
      </c>
    </row>
    <row r="8" spans="2:4" ht="15">
      <c r="B8" s="106">
        <v>2</v>
      </c>
      <c r="C8" s="109" t="s">
        <v>146</v>
      </c>
      <c r="D8" s="106">
        <v>10</v>
      </c>
    </row>
    <row r="9" spans="2:4" ht="15">
      <c r="B9" s="106">
        <v>3</v>
      </c>
      <c r="C9" s="109" t="s">
        <v>147</v>
      </c>
      <c r="D9" s="106">
        <v>10</v>
      </c>
    </row>
    <row r="10" spans="2:4" ht="15">
      <c r="B10" s="106">
        <v>4</v>
      </c>
      <c r="C10" s="109" t="s">
        <v>148</v>
      </c>
      <c r="D10" s="106">
        <v>1</v>
      </c>
    </row>
    <row r="11" spans="2:4" ht="15">
      <c r="B11" s="106">
        <v>5</v>
      </c>
      <c r="C11" s="109" t="s">
        <v>149</v>
      </c>
      <c r="D11" s="106">
        <v>2</v>
      </c>
    </row>
    <row r="13" ht="15">
      <c r="C13" t="s">
        <v>150</v>
      </c>
    </row>
    <row r="14" spans="2:4" ht="15">
      <c r="B14" s="106">
        <v>1</v>
      </c>
      <c r="C14" s="106" t="s">
        <v>151</v>
      </c>
      <c r="D14" s="106">
        <v>2</v>
      </c>
    </row>
    <row r="15" spans="2:4" ht="15">
      <c r="B15" s="106">
        <v>2</v>
      </c>
      <c r="C15" s="106" t="s">
        <v>152</v>
      </c>
      <c r="D15" s="106">
        <v>2</v>
      </c>
    </row>
    <row r="16" spans="2:4" ht="15">
      <c r="B16" s="106">
        <v>3</v>
      </c>
      <c r="C16" s="106" t="s">
        <v>153</v>
      </c>
      <c r="D16" s="106">
        <v>1</v>
      </c>
    </row>
    <row r="17" spans="2:4" ht="15">
      <c r="B17" s="106">
        <v>4</v>
      </c>
      <c r="C17" s="106" t="s">
        <v>154</v>
      </c>
      <c r="D17" s="106">
        <v>8</v>
      </c>
    </row>
    <row r="18" spans="2:4" ht="15">
      <c r="B18" s="107">
        <v>5</v>
      </c>
      <c r="C18" s="107" t="s">
        <v>187</v>
      </c>
      <c r="D18" s="107">
        <v>1</v>
      </c>
    </row>
    <row r="19" ht="15">
      <c r="B19" s="110"/>
    </row>
    <row r="20" spans="3:4" ht="15">
      <c r="C20" s="110" t="s">
        <v>155</v>
      </c>
      <c r="D20" s="110"/>
    </row>
    <row r="21" spans="2:4" ht="15">
      <c r="B21" s="106"/>
      <c r="C21" s="106" t="s">
        <v>156</v>
      </c>
      <c r="D21" s="106">
        <v>1</v>
      </c>
    </row>
    <row r="22" spans="2:4" ht="15">
      <c r="B22" s="106">
        <v>1</v>
      </c>
      <c r="C22" s="106" t="s">
        <v>157</v>
      </c>
      <c r="D22" s="106">
        <v>1</v>
      </c>
    </row>
    <row r="23" spans="2:4" ht="15">
      <c r="B23" s="106">
        <v>2</v>
      </c>
      <c r="C23" s="106" t="s">
        <v>158</v>
      </c>
      <c r="D23" s="106">
        <v>1</v>
      </c>
    </row>
    <row r="24" spans="2:4" ht="15">
      <c r="B24" s="106">
        <v>3</v>
      </c>
      <c r="C24" s="106" t="s">
        <v>159</v>
      </c>
      <c r="D24" s="106">
        <v>2</v>
      </c>
    </row>
    <row r="25" spans="2:4" ht="15">
      <c r="B25" s="106">
        <v>4</v>
      </c>
      <c r="C25" s="106" t="s">
        <v>160</v>
      </c>
      <c r="D25" s="106">
        <v>2</v>
      </c>
    </row>
    <row r="26" spans="2:4" ht="15">
      <c r="B26" s="106">
        <v>5</v>
      </c>
      <c r="C26" s="106" t="s">
        <v>161</v>
      </c>
      <c r="D26" s="106">
        <v>1</v>
      </c>
    </row>
    <row r="27" spans="2:4" ht="15">
      <c r="B27" s="106">
        <v>6</v>
      </c>
      <c r="C27" s="107" t="s">
        <v>162</v>
      </c>
      <c r="D27" s="107">
        <v>1</v>
      </c>
    </row>
    <row r="28" spans="2:4" ht="15">
      <c r="B28" s="107">
        <v>7</v>
      </c>
      <c r="C28" s="107" t="s">
        <v>163</v>
      </c>
      <c r="D28" s="107">
        <v>1</v>
      </c>
    </row>
    <row r="29" spans="2:4" ht="15">
      <c r="B29" s="111"/>
      <c r="C29" s="111"/>
      <c r="D29" s="111"/>
    </row>
    <row r="30" ht="15">
      <c r="C30" t="s">
        <v>164</v>
      </c>
    </row>
    <row r="31" spans="2:4" ht="15">
      <c r="B31" s="106">
        <v>1</v>
      </c>
      <c r="C31" s="106" t="s">
        <v>165</v>
      </c>
      <c r="D31" s="106">
        <v>2</v>
      </c>
    </row>
    <row r="32" spans="2:4" ht="15">
      <c r="B32" s="106">
        <v>2</v>
      </c>
      <c r="C32" s="106" t="s">
        <v>166</v>
      </c>
      <c r="D32" s="106">
        <v>2</v>
      </c>
    </row>
    <row r="33" spans="2:4" ht="15">
      <c r="B33" s="106">
        <v>3</v>
      </c>
      <c r="C33" s="106" t="s">
        <v>167</v>
      </c>
      <c r="D33" s="106">
        <v>2</v>
      </c>
    </row>
    <row r="34" spans="2:4" ht="15">
      <c r="B34" s="106">
        <v>4</v>
      </c>
      <c r="C34" s="106" t="s">
        <v>168</v>
      </c>
      <c r="D34" s="106">
        <v>1</v>
      </c>
    </row>
    <row r="35" spans="2:4" ht="15">
      <c r="B35" s="106">
        <v>4</v>
      </c>
      <c r="C35" s="106" t="s">
        <v>169</v>
      </c>
      <c r="D35" s="106">
        <v>5</v>
      </c>
    </row>
    <row r="36" spans="2:4" ht="15">
      <c r="B36" s="107">
        <v>5</v>
      </c>
      <c r="C36" s="107" t="s">
        <v>170</v>
      </c>
      <c r="D36" s="107">
        <v>2</v>
      </c>
    </row>
    <row r="37" spans="2:4" ht="15">
      <c r="B37" s="107">
        <v>6</v>
      </c>
      <c r="C37" s="107" t="s">
        <v>171</v>
      </c>
      <c r="D37" s="107">
        <v>10</v>
      </c>
    </row>
    <row r="38" spans="2:4" ht="15">
      <c r="B38" s="111"/>
      <c r="C38" s="111"/>
      <c r="D38" s="111"/>
    </row>
    <row r="39" ht="15">
      <c r="C39" t="s">
        <v>172</v>
      </c>
    </row>
    <row r="40" spans="2:4" ht="15">
      <c r="B40" s="106">
        <v>1</v>
      </c>
      <c r="C40" s="106" t="s">
        <v>173</v>
      </c>
      <c r="D40" s="106">
        <v>20</v>
      </c>
    </row>
    <row r="41" spans="2:4" ht="15">
      <c r="B41" s="106">
        <v>2</v>
      </c>
      <c r="C41" s="106" t="s">
        <v>174</v>
      </c>
      <c r="D41" s="106">
        <v>100</v>
      </c>
    </row>
    <row r="42" spans="2:4" ht="15">
      <c r="B42" s="106">
        <v>3</v>
      </c>
      <c r="C42" s="106" t="s">
        <v>175</v>
      </c>
      <c r="D42" s="106">
        <v>1</v>
      </c>
    </row>
    <row r="43" spans="2:4" ht="15">
      <c r="B43" s="106">
        <v>4</v>
      </c>
      <c r="C43" s="106" t="s">
        <v>176</v>
      </c>
      <c r="D43" s="106">
        <v>4</v>
      </c>
    </row>
    <row r="44" spans="2:4" ht="15">
      <c r="B44" s="106">
        <v>5</v>
      </c>
      <c r="C44" s="106" t="s">
        <v>177</v>
      </c>
      <c r="D44" s="106">
        <v>4</v>
      </c>
    </row>
    <row r="45" spans="2:4" ht="15">
      <c r="B45" s="107">
        <v>6</v>
      </c>
      <c r="C45" s="107" t="s">
        <v>178</v>
      </c>
      <c r="D45" s="107">
        <v>15</v>
      </c>
    </row>
    <row r="46" spans="2:4" ht="15">
      <c r="B46" s="111"/>
      <c r="C46" s="111"/>
      <c r="D46" s="111"/>
    </row>
    <row r="47" ht="15">
      <c r="C47" t="s">
        <v>179</v>
      </c>
    </row>
    <row r="48" spans="2:4" ht="15">
      <c r="B48" s="106">
        <v>1</v>
      </c>
      <c r="C48" s="106" t="s">
        <v>180</v>
      </c>
      <c r="D48" s="106">
        <v>2</v>
      </c>
    </row>
    <row r="49" spans="2:4" ht="15">
      <c r="B49" s="106">
        <v>2</v>
      </c>
      <c r="C49" s="106" t="s">
        <v>181</v>
      </c>
      <c r="D49" s="106">
        <v>1</v>
      </c>
    </row>
    <row r="50" spans="2:4" ht="15">
      <c r="B50" s="106">
        <v>3</v>
      </c>
      <c r="C50" s="106" t="s">
        <v>182</v>
      </c>
      <c r="D50" s="106">
        <v>4</v>
      </c>
    </row>
    <row r="51" spans="2:4" ht="15">
      <c r="B51" s="106">
        <v>4</v>
      </c>
      <c r="C51" s="106" t="s">
        <v>183</v>
      </c>
      <c r="D51" s="106">
        <v>2</v>
      </c>
    </row>
    <row r="52" spans="2:4" ht="15">
      <c r="B52" s="106">
        <v>5</v>
      </c>
      <c r="C52" s="106" t="s">
        <v>184</v>
      </c>
      <c r="D52" s="106">
        <v>1</v>
      </c>
    </row>
    <row r="53" spans="2:4" ht="15">
      <c r="B53" s="106">
        <v>6</v>
      </c>
      <c r="C53" s="106" t="s">
        <v>185</v>
      </c>
      <c r="D53" s="106">
        <v>1</v>
      </c>
    </row>
    <row r="54" spans="2:4" ht="15">
      <c r="B54" s="107">
        <v>7</v>
      </c>
      <c r="C54" s="107" t="s">
        <v>186</v>
      </c>
      <c r="D54" s="107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2008-09-10T07:25:44Z</dcterms:modified>
  <cp:category/>
  <cp:version/>
  <cp:contentType/>
  <cp:contentStatus/>
</cp:coreProperties>
</file>