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4" activeTab="5"/>
  </bookViews>
  <sheets>
    <sheet name="сводная ведомость расходов" sheetId="1" r:id="rId1"/>
    <sheet name="специальное снаряжение" sheetId="2" r:id="rId2"/>
    <sheet name="личное снаряжение" sheetId="3" r:id="rId3"/>
    <sheet name="продуктовая раскладка" sheetId="4" r:id="rId4"/>
    <sheet name="топливная раскладка" sheetId="5" r:id="rId5"/>
    <sheet name="ведомость экипажей" sheetId="6" r:id="rId6"/>
  </sheets>
  <definedNames/>
  <calcPr fullCalcOnLoad="1"/>
</workbook>
</file>

<file path=xl/sharedStrings.xml><?xml version="1.0" encoding="utf-8"?>
<sst xmlns="http://schemas.openxmlformats.org/spreadsheetml/2006/main" count="232" uniqueCount="182">
  <si>
    <t>Ванновка</t>
  </si>
  <si>
    <t>20-23 марта 2009 года</t>
  </si>
  <si>
    <t>Сводная ведомость расходов</t>
  </si>
  <si>
    <t xml:space="preserve">человек </t>
  </si>
  <si>
    <t>№</t>
  </si>
  <si>
    <t>Наименование</t>
  </si>
  <si>
    <t>Сумма</t>
  </si>
  <si>
    <t>Топливо</t>
  </si>
  <si>
    <t>Питание</t>
  </si>
  <si>
    <t>Итого</t>
  </si>
  <si>
    <t>На человека</t>
  </si>
  <si>
    <t xml:space="preserve">Кол-во участников </t>
  </si>
  <si>
    <t>Специальное снаряжение</t>
  </si>
  <si>
    <t>Общее</t>
  </si>
  <si>
    <t xml:space="preserve"> всего на группу</t>
  </si>
  <si>
    <t>Веревка 10*40</t>
  </si>
  <si>
    <t xml:space="preserve">Карабины </t>
  </si>
  <si>
    <t>Крючья шлямбурные</t>
  </si>
  <si>
    <t>Пробойник 10 мм</t>
  </si>
  <si>
    <t>Молоток скальный</t>
  </si>
  <si>
    <t>Личное</t>
  </si>
  <si>
    <t xml:space="preserve">Обвязка </t>
  </si>
  <si>
    <t>Зажимы (компл)</t>
  </si>
  <si>
    <t xml:space="preserve">Комбинезон </t>
  </si>
  <si>
    <t>Фонарь ручной</t>
  </si>
  <si>
    <t>Фонарь налобный</t>
  </si>
  <si>
    <t>Каска</t>
  </si>
  <si>
    <t>Приборы электронно-оптические</t>
  </si>
  <si>
    <t>Бинокль полевой</t>
  </si>
  <si>
    <t>Фотокамера цифровая</t>
  </si>
  <si>
    <t>Видеокамера цифровая</t>
  </si>
  <si>
    <t>Ноутбук</t>
  </si>
  <si>
    <t xml:space="preserve">Радиостанция </t>
  </si>
  <si>
    <t>Котловое оборудование</t>
  </si>
  <si>
    <t>Котел пищевой 5л</t>
  </si>
  <si>
    <t>Котел чайный</t>
  </si>
  <si>
    <t>Сковорода</t>
  </si>
  <si>
    <t xml:space="preserve">Половник </t>
  </si>
  <si>
    <t>Ножи кухонные</t>
  </si>
  <si>
    <t>Фейри (банка)</t>
  </si>
  <si>
    <t>Доска разделочная</t>
  </si>
  <si>
    <t>Костровое оборудование</t>
  </si>
  <si>
    <t xml:space="preserve">Кухня газовая </t>
  </si>
  <si>
    <t xml:space="preserve">Лопата саперная </t>
  </si>
  <si>
    <t>Верхонки (пар)</t>
  </si>
  <si>
    <t xml:space="preserve">Баллон газовый большой </t>
  </si>
  <si>
    <t>Баллоны газовые малые</t>
  </si>
  <si>
    <t>Расходные материалы.</t>
  </si>
  <si>
    <t>Полиэтилен "Труба", п.м.</t>
  </si>
  <si>
    <t>Шпагат п.м.</t>
  </si>
  <si>
    <t>Доска камеральная</t>
  </si>
  <si>
    <t>Полевой дневник</t>
  </si>
  <si>
    <t>Карандаши мягкие</t>
  </si>
  <si>
    <t>Личное снаряжение</t>
  </si>
  <si>
    <t>Одежда, обувь</t>
  </si>
  <si>
    <t>Кол-во</t>
  </si>
  <si>
    <t>Шапочка шерстяная</t>
  </si>
  <si>
    <t>Кепка солнцезащитная</t>
  </si>
  <si>
    <t>Белье изотермическое тонкое</t>
  </si>
  <si>
    <t>Белье изотермическое толстое</t>
  </si>
  <si>
    <t>Куртка пуховая</t>
  </si>
  <si>
    <t>Варежки (перчатки)</t>
  </si>
  <si>
    <t xml:space="preserve">Верхонки </t>
  </si>
  <si>
    <t>Брюки х/б (мягкие)</t>
  </si>
  <si>
    <t>Носки х/б</t>
  </si>
  <si>
    <t>Носки "гортекс"</t>
  </si>
  <si>
    <t>Обувь бивачная (тапочки пляжные)</t>
  </si>
  <si>
    <t xml:space="preserve">Ботинки горные </t>
  </si>
  <si>
    <t xml:space="preserve">Бивачное </t>
  </si>
  <si>
    <t>Спальный мешок</t>
  </si>
  <si>
    <t>Каримат (дутик)</t>
  </si>
  <si>
    <t>Плащ-накидка (полиэтилен)</t>
  </si>
  <si>
    <t>Палатка (1 на 4 чел.)</t>
  </si>
  <si>
    <t xml:space="preserve">Котловое </t>
  </si>
  <si>
    <t>Чашка</t>
  </si>
  <si>
    <t>Кружка</t>
  </si>
  <si>
    <t>Ложка</t>
  </si>
  <si>
    <t>Фляжка</t>
  </si>
  <si>
    <t>Нож</t>
  </si>
  <si>
    <t>Личное специальное</t>
  </si>
  <si>
    <t>Рюкзак</t>
  </si>
  <si>
    <t>Сапоги резиновые</t>
  </si>
  <si>
    <t xml:space="preserve">Продуктовая раскладка </t>
  </si>
  <si>
    <t>количество дней - 3</t>
  </si>
  <si>
    <t>(7 раз питание)</t>
  </si>
  <si>
    <t>Количество участников - 21</t>
  </si>
  <si>
    <t>3+3+1</t>
  </si>
  <si>
    <t>наименование</t>
  </si>
  <si>
    <t>тара</t>
  </si>
  <si>
    <t>1 блюдо</t>
  </si>
  <si>
    <t>дни</t>
  </si>
  <si>
    <t>кол-во</t>
  </si>
  <si>
    <t xml:space="preserve">цена </t>
  </si>
  <si>
    <t>стоимость</t>
  </si>
  <si>
    <t>человек</t>
  </si>
  <si>
    <t>Всего сумма</t>
  </si>
  <si>
    <t>мясо тушеное</t>
  </si>
  <si>
    <t>банка</t>
  </si>
  <si>
    <t>1 коробка</t>
  </si>
  <si>
    <t>сало</t>
  </si>
  <si>
    <t>кг.</t>
  </si>
  <si>
    <t>Сыр</t>
  </si>
  <si>
    <t>масло подсолнечное</t>
  </si>
  <si>
    <t>литр</t>
  </si>
  <si>
    <t>Майонез</t>
  </si>
  <si>
    <t>пакетик</t>
  </si>
  <si>
    <t>рис</t>
  </si>
  <si>
    <t>гречка</t>
  </si>
  <si>
    <t>вермишель</t>
  </si>
  <si>
    <t>пачка</t>
  </si>
  <si>
    <t>Горошек зеленый</t>
  </si>
  <si>
    <t>лук</t>
  </si>
  <si>
    <t>картофель</t>
  </si>
  <si>
    <t>Помидоры</t>
  </si>
  <si>
    <t>Огурцы</t>
  </si>
  <si>
    <t>Капуста</t>
  </si>
  <si>
    <t>Свекла</t>
  </si>
  <si>
    <t>Зелень</t>
  </si>
  <si>
    <t>пучек</t>
  </si>
  <si>
    <t>Карамель</t>
  </si>
  <si>
    <t>Сушки</t>
  </si>
  <si>
    <t>печенье</t>
  </si>
  <si>
    <t>Шоколад</t>
  </si>
  <si>
    <t>плитка</t>
  </si>
  <si>
    <t>чай</t>
  </si>
  <si>
    <t>сахар</t>
  </si>
  <si>
    <t>Молоко сгущенное</t>
  </si>
  <si>
    <t>молоко сухое</t>
  </si>
  <si>
    <t>сухари ванильные</t>
  </si>
  <si>
    <t>Хлеб, сухари</t>
  </si>
  <si>
    <t>булка</t>
  </si>
  <si>
    <t>перец красный</t>
  </si>
  <si>
    <t>перец черный</t>
  </si>
  <si>
    <t>соль</t>
  </si>
  <si>
    <t>Приправа зажарка</t>
  </si>
  <si>
    <t xml:space="preserve">Приправа </t>
  </si>
  <si>
    <t>кубики</t>
  </si>
  <si>
    <t>На одного человека</t>
  </si>
  <si>
    <t>Человек</t>
  </si>
  <si>
    <t>Топливная раскладка</t>
  </si>
  <si>
    <t>Автомобиль</t>
  </si>
  <si>
    <t>Расход топлива</t>
  </si>
  <si>
    <t>Пробег</t>
  </si>
  <si>
    <t>Цена</t>
  </si>
  <si>
    <t>Водитель</t>
  </si>
  <si>
    <t>Мицубиси-Паджеро</t>
  </si>
  <si>
    <t>Осыко</t>
  </si>
  <si>
    <t>Ниссан-Санни</t>
  </si>
  <si>
    <t>Лобанов</t>
  </si>
  <si>
    <t>Ландкруизер-Прадо</t>
  </si>
  <si>
    <t>Кривобоков</t>
  </si>
  <si>
    <t>Фольксваген-транспортер</t>
  </si>
  <si>
    <t>Ещенко</t>
  </si>
  <si>
    <t>Субару Грандваген</t>
  </si>
  <si>
    <t>Чаусов</t>
  </si>
  <si>
    <t>Волга 31029</t>
  </si>
  <si>
    <t>Шакалов</t>
  </si>
  <si>
    <t>На 1 человека</t>
  </si>
  <si>
    <t>Ванновка.</t>
  </si>
  <si>
    <t>20 - 23 марта 2009 года</t>
  </si>
  <si>
    <t xml:space="preserve">Ванновка </t>
  </si>
  <si>
    <t>Ведомость экипажей</t>
  </si>
  <si>
    <t>Пассажиры</t>
  </si>
  <si>
    <t>Субару Гранд Вагон</t>
  </si>
  <si>
    <t xml:space="preserve">Чаусов  Глеб  </t>
  </si>
  <si>
    <t>Пивненко Александр</t>
  </si>
  <si>
    <t>Пивненко Татьяна</t>
  </si>
  <si>
    <t>Пивненко Олег</t>
  </si>
  <si>
    <t>Пивненко Андрей</t>
  </si>
  <si>
    <t>Лобанова Лада</t>
  </si>
  <si>
    <t>Лобанов Юрий</t>
  </si>
  <si>
    <t>Тойота Ландкруизер-Прадо</t>
  </si>
  <si>
    <t>Кривобокова Оксана</t>
  </si>
  <si>
    <t>Фольксваген-Транспортер</t>
  </si>
  <si>
    <t>Куприн Николай</t>
  </si>
  <si>
    <t>Семенчук Владимир</t>
  </si>
  <si>
    <t>Куцнер Владимир</t>
  </si>
  <si>
    <t>Ржавитина Татьяна</t>
  </si>
  <si>
    <t>Стернин Сергей</t>
  </si>
  <si>
    <t>Беткембаева Маржан</t>
  </si>
  <si>
    <t>Хитрин Александр</t>
  </si>
  <si>
    <t>Шакалов Александр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</si>
</sst>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_р_."/>
    <numFmt numFmtId="168" formatCode="_-* #,##0_р_._-;\-* #,##0_р_._-;_-* &quot;-&quot;??_р_._-;_-@_-"/>
  </numFmts>
  <fonts count="40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20" fillId="0" borderId="0" xfId="0" applyNumberFormat="1" applyFont="1" applyAlignment="1">
      <alignment/>
    </xf>
    <xf numFmtId="166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vertical="distributed"/>
    </xf>
    <xf numFmtId="0" fontId="21" fillId="0" borderId="10" xfId="0" applyFont="1" applyBorder="1" applyAlignment="1">
      <alignment horizontal="center" vertical="distributed"/>
    </xf>
    <xf numFmtId="166" fontId="21" fillId="0" borderId="10" xfId="0" applyNumberFormat="1" applyFont="1" applyBorder="1" applyAlignment="1">
      <alignment horizontal="center" vertical="distributed"/>
    </xf>
    <xf numFmtId="0" fontId="21" fillId="0" borderId="10" xfId="0" applyFont="1" applyFill="1" applyBorder="1" applyAlignment="1">
      <alignment horizontal="center" vertical="distributed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66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horizontal="center"/>
    </xf>
    <xf numFmtId="167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6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66" fontId="22" fillId="0" borderId="0" xfId="0" applyNumberFormat="1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8" fontId="0" fillId="0" borderId="10" xfId="58" applyNumberFormat="1" applyFont="1" applyBorder="1" applyAlignment="1">
      <alignment/>
    </xf>
    <xf numFmtId="0" fontId="0" fillId="0" borderId="15" xfId="0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68" fontId="18" fillId="0" borderId="10" xfId="58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168" fontId="18" fillId="0" borderId="17" xfId="58" applyNumberFormat="1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8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25390625" style="0" customWidth="1"/>
    <col min="2" max="2" width="18.125" style="0" customWidth="1"/>
    <col min="3" max="3" width="10.00390625" style="0" bestFit="1" customWidth="1"/>
  </cols>
  <sheetData>
    <row r="1" ht="12.75">
      <c r="A1" t="s">
        <v>0</v>
      </c>
    </row>
    <row r="2" ht="12.75">
      <c r="A2" t="s">
        <v>1</v>
      </c>
    </row>
    <row r="3" spans="1:5" ht="12.75">
      <c r="A3" t="s">
        <v>2</v>
      </c>
      <c r="D3" t="s">
        <v>3</v>
      </c>
      <c r="E3">
        <v>21</v>
      </c>
    </row>
    <row r="4" spans="1:3" ht="12.75">
      <c r="A4" s="1" t="s">
        <v>4</v>
      </c>
      <c r="B4" s="1" t="s">
        <v>5</v>
      </c>
      <c r="C4" s="1" t="s">
        <v>6</v>
      </c>
    </row>
    <row r="5" spans="1:3" ht="12.75">
      <c r="A5" s="1">
        <v>1</v>
      </c>
      <c r="B5" s="1" t="s">
        <v>7</v>
      </c>
      <c r="C5" s="1">
        <v>96480</v>
      </c>
    </row>
    <row r="6" spans="1:3" ht="12.75">
      <c r="A6" s="1">
        <v>2</v>
      </c>
      <c r="B6" s="1" t="s">
        <v>8</v>
      </c>
      <c r="C6" s="1">
        <v>35585</v>
      </c>
    </row>
    <row r="7" spans="1:3" ht="12.75">
      <c r="A7" s="1"/>
      <c r="B7" s="1" t="s">
        <v>9</v>
      </c>
      <c r="C7" s="1">
        <f>SUM(C5:C6)</f>
        <v>132065</v>
      </c>
    </row>
    <row r="8" spans="1:3" ht="12.75">
      <c r="A8" s="1"/>
      <c r="B8" s="1" t="s">
        <v>10</v>
      </c>
      <c r="C8" s="2">
        <f>C7/E3</f>
        <v>6288.809523809524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50"/>
  <sheetViews>
    <sheetView zoomScalePageLayoutView="0" workbookViewId="0" topLeftCell="A43">
      <selection activeCell="A6" sqref="A6"/>
    </sheetView>
  </sheetViews>
  <sheetFormatPr defaultColWidth="9.00390625" defaultRowHeight="12.75"/>
  <cols>
    <col min="1" max="1" width="3.00390625" style="0" bestFit="1" customWidth="1"/>
    <col min="2" max="2" width="29.375" style="0" bestFit="1" customWidth="1"/>
    <col min="3" max="3" width="15.25390625" style="0" bestFit="1" customWidth="1"/>
  </cols>
  <sheetData>
    <row r="1" ht="12.75">
      <c r="B1" s="3" t="s">
        <v>0</v>
      </c>
    </row>
    <row r="2" ht="12.75">
      <c r="B2" s="3" t="s">
        <v>1</v>
      </c>
    </row>
    <row r="3" spans="2:3" ht="12.75">
      <c r="B3" t="s">
        <v>11</v>
      </c>
      <c r="C3">
        <v>21</v>
      </c>
    </row>
    <row r="4" ht="12.75">
      <c r="B4" s="3" t="s">
        <v>12</v>
      </c>
    </row>
    <row r="5" ht="12.75">
      <c r="B5" t="s">
        <v>13</v>
      </c>
    </row>
    <row r="6" spans="1:3" ht="12.75">
      <c r="A6" s="1" t="s">
        <v>4</v>
      </c>
      <c r="B6" s="4" t="s">
        <v>5</v>
      </c>
      <c r="C6" s="5" t="s">
        <v>14</v>
      </c>
    </row>
    <row r="7" spans="1:3" ht="12.75">
      <c r="A7" s="1">
        <v>1</v>
      </c>
      <c r="B7" s="4" t="s">
        <v>15</v>
      </c>
      <c r="C7" s="1">
        <v>1</v>
      </c>
    </row>
    <row r="8" spans="1:3" ht="12.75">
      <c r="A8" s="1">
        <v>2</v>
      </c>
      <c r="B8" s="4" t="s">
        <v>16</v>
      </c>
      <c r="C8" s="1">
        <v>5</v>
      </c>
    </row>
    <row r="9" spans="1:3" ht="12.75">
      <c r="A9" s="1">
        <v>3</v>
      </c>
      <c r="B9" s="4" t="s">
        <v>17</v>
      </c>
      <c r="C9" s="1">
        <v>10</v>
      </c>
    </row>
    <row r="10" spans="1:3" ht="12.75">
      <c r="A10" s="1">
        <v>4</v>
      </c>
      <c r="B10" s="4" t="s">
        <v>18</v>
      </c>
      <c r="C10" s="1">
        <v>2</v>
      </c>
    </row>
    <row r="11" spans="1:3" ht="12.75">
      <c r="A11" s="1">
        <v>5</v>
      </c>
      <c r="B11" s="4" t="s">
        <v>19</v>
      </c>
      <c r="C11" s="1">
        <v>2</v>
      </c>
    </row>
    <row r="13" ht="12.75">
      <c r="B13" t="s">
        <v>20</v>
      </c>
    </row>
    <row r="14" spans="1:3" ht="12.75">
      <c r="A14" s="1">
        <v>1</v>
      </c>
      <c r="B14" s="1" t="s">
        <v>21</v>
      </c>
      <c r="C14" s="1">
        <v>2</v>
      </c>
    </row>
    <row r="15" spans="1:3" ht="12.75">
      <c r="A15" s="1">
        <v>2</v>
      </c>
      <c r="B15" s="1" t="s">
        <v>22</v>
      </c>
      <c r="C15" s="1">
        <v>2</v>
      </c>
    </row>
    <row r="16" spans="1:3" ht="12.75">
      <c r="A16" s="1">
        <v>3</v>
      </c>
      <c r="B16" s="1" t="s">
        <v>23</v>
      </c>
      <c r="C16" s="1">
        <v>2</v>
      </c>
    </row>
    <row r="17" spans="1:3" ht="12.75">
      <c r="A17" s="1">
        <v>4</v>
      </c>
      <c r="B17" s="1" t="s">
        <v>24</v>
      </c>
      <c r="C17" s="1">
        <v>10</v>
      </c>
    </row>
    <row r="18" spans="1:3" ht="12.75">
      <c r="A18" s="1">
        <v>5</v>
      </c>
      <c r="B18" s="1" t="s">
        <v>25</v>
      </c>
      <c r="C18" s="1">
        <v>10</v>
      </c>
    </row>
    <row r="19" spans="1:3" ht="12.75">
      <c r="A19" s="1">
        <v>6</v>
      </c>
      <c r="B19" s="1" t="s">
        <v>26</v>
      </c>
      <c r="C19" s="1">
        <v>10</v>
      </c>
    </row>
    <row r="21" ht="12.75">
      <c r="B21" t="s">
        <v>27</v>
      </c>
    </row>
    <row r="22" spans="1:3" ht="12.75">
      <c r="A22" s="1">
        <v>1</v>
      </c>
      <c r="B22" s="1" t="s">
        <v>28</v>
      </c>
      <c r="C22" s="1">
        <v>2</v>
      </c>
    </row>
    <row r="23" spans="1:3" ht="12.75">
      <c r="A23" s="1">
        <v>2</v>
      </c>
      <c r="B23" s="1" t="s">
        <v>29</v>
      </c>
      <c r="C23" s="1">
        <v>2</v>
      </c>
    </row>
    <row r="24" spans="1:3" ht="12.75">
      <c r="A24" s="1">
        <v>3</v>
      </c>
      <c r="B24" s="1" t="s">
        <v>30</v>
      </c>
      <c r="C24" s="1">
        <v>1</v>
      </c>
    </row>
    <row r="25" spans="1:3" ht="12.75">
      <c r="A25" s="1">
        <v>4</v>
      </c>
      <c r="B25" s="1" t="s">
        <v>31</v>
      </c>
      <c r="C25" s="1">
        <v>1</v>
      </c>
    </row>
    <row r="26" spans="1:3" ht="12.75">
      <c r="A26" s="1">
        <v>5</v>
      </c>
      <c r="B26" s="1" t="s">
        <v>32</v>
      </c>
      <c r="C26" s="1">
        <v>6</v>
      </c>
    </row>
    <row r="28" spans="1:3" ht="12.75">
      <c r="A28" s="6"/>
      <c r="B28" s="6" t="s">
        <v>33</v>
      </c>
      <c r="C28" s="6"/>
    </row>
    <row r="29" spans="1:3" ht="12.75">
      <c r="A29" s="1">
        <v>1</v>
      </c>
      <c r="B29" s="1" t="s">
        <v>34</v>
      </c>
      <c r="C29" s="1">
        <v>1</v>
      </c>
    </row>
    <row r="30" spans="1:3" ht="12.75">
      <c r="A30" s="1">
        <v>2</v>
      </c>
      <c r="B30" s="1" t="s">
        <v>35</v>
      </c>
      <c r="C30" s="1">
        <v>1</v>
      </c>
    </row>
    <row r="31" spans="1:3" ht="12.75">
      <c r="A31" s="1">
        <v>3</v>
      </c>
      <c r="B31" s="1" t="s">
        <v>36</v>
      </c>
      <c r="C31" s="1">
        <v>1</v>
      </c>
    </row>
    <row r="32" spans="1:3" ht="12.75">
      <c r="A32" s="1">
        <v>4</v>
      </c>
      <c r="B32" s="1" t="s">
        <v>37</v>
      </c>
      <c r="C32" s="1">
        <v>2</v>
      </c>
    </row>
    <row r="33" spans="1:3" ht="12.75">
      <c r="A33" s="1">
        <v>5</v>
      </c>
      <c r="B33" s="1" t="s">
        <v>38</v>
      </c>
      <c r="C33" s="1">
        <v>2</v>
      </c>
    </row>
    <row r="34" spans="1:3" ht="12.75">
      <c r="A34" s="1">
        <v>6</v>
      </c>
      <c r="B34" s="1" t="s">
        <v>39</v>
      </c>
      <c r="C34" s="1">
        <v>1</v>
      </c>
    </row>
    <row r="35" spans="1:3" ht="12.75">
      <c r="A35" s="5">
        <v>7</v>
      </c>
      <c r="B35" s="5" t="s">
        <v>40</v>
      </c>
      <c r="C35" s="5">
        <v>1</v>
      </c>
    </row>
    <row r="38" ht="12.75">
      <c r="B38" t="s">
        <v>41</v>
      </c>
    </row>
    <row r="39" spans="1:3" ht="12.75">
      <c r="A39" s="1">
        <v>1</v>
      </c>
      <c r="B39" s="1" t="s">
        <v>42</v>
      </c>
      <c r="C39" s="1">
        <v>2</v>
      </c>
    </row>
    <row r="40" spans="1:3" ht="12.75">
      <c r="A40" s="1">
        <v>2</v>
      </c>
      <c r="B40" s="1" t="s">
        <v>43</v>
      </c>
      <c r="C40" s="1">
        <v>2</v>
      </c>
    </row>
    <row r="41" spans="1:3" ht="12.75">
      <c r="A41" s="1">
        <v>3</v>
      </c>
      <c r="B41" s="1" t="s">
        <v>44</v>
      </c>
      <c r="C41" s="1">
        <v>4</v>
      </c>
    </row>
    <row r="42" spans="1:3" ht="12.75">
      <c r="A42" s="1">
        <v>4</v>
      </c>
      <c r="B42" s="1" t="s">
        <v>45</v>
      </c>
      <c r="C42" s="1">
        <v>1</v>
      </c>
    </row>
    <row r="43" spans="1:3" ht="12.75">
      <c r="A43" s="1">
        <v>5</v>
      </c>
      <c r="B43" s="1" t="s">
        <v>46</v>
      </c>
      <c r="C43" s="1">
        <v>5</v>
      </c>
    </row>
    <row r="45" ht="12.75">
      <c r="B45" t="s">
        <v>47</v>
      </c>
    </row>
    <row r="46" spans="1:3" ht="12.75">
      <c r="A46" s="1">
        <v>1</v>
      </c>
      <c r="B46" s="1" t="s">
        <v>48</v>
      </c>
      <c r="C46" s="1">
        <v>10</v>
      </c>
    </row>
    <row r="47" spans="1:3" ht="12.75">
      <c r="A47" s="1">
        <v>2</v>
      </c>
      <c r="B47" s="1" t="s">
        <v>49</v>
      </c>
      <c r="C47" s="1">
        <v>100</v>
      </c>
    </row>
    <row r="48" spans="1:3" ht="12.75">
      <c r="A48" s="1">
        <v>3</v>
      </c>
      <c r="B48" s="1" t="s">
        <v>50</v>
      </c>
      <c r="C48" s="1">
        <v>1</v>
      </c>
    </row>
    <row r="49" spans="1:3" ht="12.75">
      <c r="A49" s="1">
        <v>4</v>
      </c>
      <c r="B49" s="1" t="s">
        <v>51</v>
      </c>
      <c r="C49" s="1">
        <v>4</v>
      </c>
    </row>
    <row r="50" spans="1:3" ht="12.75">
      <c r="A50" s="1">
        <v>5</v>
      </c>
      <c r="B50" s="1" t="s">
        <v>52</v>
      </c>
      <c r="C50" s="1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9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32.125" style="0" bestFit="1" customWidth="1"/>
  </cols>
  <sheetData>
    <row r="1" ht="12.75">
      <c r="A1" s="3" t="s">
        <v>0</v>
      </c>
    </row>
    <row r="2" ht="12.75">
      <c r="A2" t="s">
        <v>1</v>
      </c>
    </row>
    <row r="3" spans="1:3" ht="12.75">
      <c r="A3" t="s">
        <v>11</v>
      </c>
      <c r="C3">
        <v>21</v>
      </c>
    </row>
    <row r="4" spans="1:2" ht="12.75">
      <c r="A4" s="3" t="s">
        <v>53</v>
      </c>
      <c r="B4" s="3"/>
    </row>
    <row r="5" ht="12.75">
      <c r="B5" t="s">
        <v>54</v>
      </c>
    </row>
    <row r="6" spans="1:3" ht="12.75">
      <c r="A6" s="1" t="s">
        <v>4</v>
      </c>
      <c r="B6" s="1" t="s">
        <v>5</v>
      </c>
      <c r="C6" s="1" t="s">
        <v>55</v>
      </c>
    </row>
    <row r="7" spans="1:3" ht="12.75">
      <c r="A7" s="1">
        <v>1</v>
      </c>
      <c r="B7" s="1" t="s">
        <v>56</v>
      </c>
      <c r="C7" s="1">
        <v>1</v>
      </c>
    </row>
    <row r="8" spans="1:3" ht="12.75">
      <c r="A8" s="1">
        <v>2</v>
      </c>
      <c r="B8" s="1" t="s">
        <v>57</v>
      </c>
      <c r="C8" s="1">
        <v>1</v>
      </c>
    </row>
    <row r="9" spans="1:3" ht="12.75">
      <c r="A9" s="1">
        <v>3</v>
      </c>
      <c r="B9" s="1" t="s">
        <v>58</v>
      </c>
      <c r="C9" s="1">
        <v>1</v>
      </c>
    </row>
    <row r="10" spans="1:3" ht="12.75">
      <c r="A10" s="1">
        <v>4</v>
      </c>
      <c r="B10" s="1" t="s">
        <v>59</v>
      </c>
      <c r="C10" s="1">
        <v>1</v>
      </c>
    </row>
    <row r="11" spans="1:3" ht="12.75">
      <c r="A11" s="1">
        <v>5</v>
      </c>
      <c r="B11" s="1" t="s">
        <v>60</v>
      </c>
      <c r="C11" s="1">
        <v>1</v>
      </c>
    </row>
    <row r="12" spans="1:3" ht="12.75">
      <c r="A12" s="1">
        <v>6</v>
      </c>
      <c r="B12" s="1" t="s">
        <v>61</v>
      </c>
      <c r="C12" s="1">
        <v>1</v>
      </c>
    </row>
    <row r="13" spans="1:3" ht="12.75">
      <c r="A13" s="1">
        <v>7</v>
      </c>
      <c r="B13" s="1" t="s">
        <v>62</v>
      </c>
      <c r="C13" s="1">
        <v>1</v>
      </c>
    </row>
    <row r="14" spans="1:3" ht="12.75">
      <c r="A14" s="1">
        <v>8</v>
      </c>
      <c r="B14" s="1" t="s">
        <v>63</v>
      </c>
      <c r="C14" s="1">
        <v>1</v>
      </c>
    </row>
    <row r="15" spans="1:3" ht="12.75">
      <c r="A15" s="1">
        <v>9</v>
      </c>
      <c r="B15" s="1" t="s">
        <v>64</v>
      </c>
      <c r="C15" s="1">
        <v>2</v>
      </c>
    </row>
    <row r="16" spans="1:3" ht="12.75">
      <c r="A16" s="1">
        <v>10</v>
      </c>
      <c r="B16" s="1" t="s">
        <v>65</v>
      </c>
      <c r="C16" s="1">
        <v>1</v>
      </c>
    </row>
    <row r="17" spans="1:3" ht="12.75">
      <c r="A17" s="1">
        <v>11</v>
      </c>
      <c r="B17" s="1" t="s">
        <v>66</v>
      </c>
      <c r="C17" s="1">
        <v>1</v>
      </c>
    </row>
    <row r="18" spans="1:3" ht="12.75">
      <c r="A18" s="1">
        <v>12</v>
      </c>
      <c r="B18" s="1" t="s">
        <v>67</v>
      </c>
      <c r="C18" s="1">
        <v>1</v>
      </c>
    </row>
    <row r="20" ht="12.75">
      <c r="B20" t="s">
        <v>68</v>
      </c>
    </row>
    <row r="21" spans="1:3" ht="12.75">
      <c r="A21" s="1">
        <v>1</v>
      </c>
      <c r="B21" s="1" t="s">
        <v>69</v>
      </c>
      <c r="C21" s="1">
        <v>1</v>
      </c>
    </row>
    <row r="22" spans="1:3" ht="12.75">
      <c r="A22" s="1">
        <v>2</v>
      </c>
      <c r="B22" s="1" t="s">
        <v>70</v>
      </c>
      <c r="C22" s="1">
        <v>1</v>
      </c>
    </row>
    <row r="23" spans="1:3" ht="12.75">
      <c r="A23" s="1">
        <v>3</v>
      </c>
      <c r="B23" s="1" t="s">
        <v>71</v>
      </c>
      <c r="C23" s="1">
        <v>1</v>
      </c>
    </row>
    <row r="24" spans="1:3" ht="12.75">
      <c r="A24" s="1">
        <v>4</v>
      </c>
      <c r="B24" s="1" t="s">
        <v>72</v>
      </c>
      <c r="C24" s="1">
        <v>1</v>
      </c>
    </row>
    <row r="26" ht="12.75">
      <c r="B26" t="s">
        <v>73</v>
      </c>
    </row>
    <row r="27" spans="1:3" ht="12.75">
      <c r="A27" s="1">
        <v>1</v>
      </c>
      <c r="B27" s="1" t="s">
        <v>74</v>
      </c>
      <c r="C27" s="1">
        <v>1</v>
      </c>
    </row>
    <row r="28" spans="1:3" ht="12.75">
      <c r="A28" s="1">
        <v>2</v>
      </c>
      <c r="B28" s="1" t="s">
        <v>75</v>
      </c>
      <c r="C28" s="1">
        <v>1</v>
      </c>
    </row>
    <row r="29" spans="1:3" ht="12.75">
      <c r="A29" s="1">
        <v>3</v>
      </c>
      <c r="B29" s="1" t="s">
        <v>76</v>
      </c>
      <c r="C29" s="1">
        <v>1</v>
      </c>
    </row>
    <row r="30" spans="1:3" ht="12.75">
      <c r="A30" s="1">
        <v>4</v>
      </c>
      <c r="B30" s="1" t="s">
        <v>77</v>
      </c>
      <c r="C30" s="1">
        <v>1</v>
      </c>
    </row>
    <row r="31" spans="1:3" ht="12.75">
      <c r="A31" s="1">
        <v>5</v>
      </c>
      <c r="B31" s="1" t="s">
        <v>78</v>
      </c>
      <c r="C31" s="1">
        <v>1</v>
      </c>
    </row>
    <row r="33" ht="12.75">
      <c r="A33" t="s">
        <v>79</v>
      </c>
    </row>
    <row r="34" spans="1:3" ht="12.75">
      <c r="A34" s="1">
        <v>1</v>
      </c>
      <c r="B34" s="1" t="s">
        <v>23</v>
      </c>
      <c r="C34" s="1">
        <v>1</v>
      </c>
    </row>
    <row r="35" spans="1:3" ht="12.75">
      <c r="A35" s="1">
        <v>2</v>
      </c>
      <c r="B35" s="1" t="s">
        <v>24</v>
      </c>
      <c r="C35" s="1">
        <v>1</v>
      </c>
    </row>
    <row r="36" spans="1:3" ht="12.75">
      <c r="A36" s="1">
        <v>3</v>
      </c>
      <c r="B36" s="1" t="s">
        <v>25</v>
      </c>
      <c r="C36" s="1">
        <v>1</v>
      </c>
    </row>
    <row r="37" spans="1:3" ht="12.75">
      <c r="A37" s="1">
        <v>4</v>
      </c>
      <c r="B37" s="1" t="s">
        <v>26</v>
      </c>
      <c r="C37" s="1">
        <v>1</v>
      </c>
    </row>
    <row r="38" spans="1:3" ht="12.75">
      <c r="A38" s="5">
        <v>5</v>
      </c>
      <c r="B38" s="5" t="s">
        <v>80</v>
      </c>
      <c r="C38" s="5">
        <v>1</v>
      </c>
    </row>
    <row r="39" spans="1:3" ht="12.75">
      <c r="A39" s="5">
        <v>6</v>
      </c>
      <c r="B39" s="5" t="s">
        <v>81</v>
      </c>
      <c r="C39" s="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zoomScale="67" zoomScaleNormal="67" zoomScalePageLayoutView="0" workbookViewId="0" topLeftCell="A1">
      <selection activeCell="H7" sqref="H7"/>
    </sheetView>
  </sheetViews>
  <sheetFormatPr defaultColWidth="9.00390625" defaultRowHeight="12.75"/>
  <cols>
    <col min="2" max="2" width="23.625" style="0" bestFit="1" customWidth="1"/>
    <col min="7" max="7" width="12.625" style="0" bestFit="1" customWidth="1"/>
    <col min="8" max="8" width="13.875" style="0" bestFit="1" customWidth="1"/>
  </cols>
  <sheetData>
    <row r="1" spans="1:9" ht="18">
      <c r="A1" s="3" t="s">
        <v>0</v>
      </c>
      <c r="B1" s="7"/>
      <c r="C1" s="8"/>
      <c r="D1" s="9"/>
      <c r="E1" s="9"/>
      <c r="F1" s="9"/>
      <c r="G1" s="10"/>
      <c r="H1" s="11"/>
      <c r="I1" s="12"/>
    </row>
    <row r="2" spans="1:9" ht="18">
      <c r="A2" t="s">
        <v>1</v>
      </c>
      <c r="C2" s="1" t="s">
        <v>11</v>
      </c>
      <c r="D2" s="1"/>
      <c r="E2" s="1">
        <v>21</v>
      </c>
      <c r="F2" s="9"/>
      <c r="G2" s="10"/>
      <c r="H2" s="11"/>
      <c r="I2" s="12"/>
    </row>
    <row r="3" spans="1:9" ht="18">
      <c r="A3" s="13" t="s">
        <v>82</v>
      </c>
      <c r="B3" s="13"/>
      <c r="C3" s="13"/>
      <c r="D3" s="13"/>
      <c r="E3" s="13"/>
      <c r="F3" s="13"/>
      <c r="G3" s="13"/>
      <c r="H3" s="13"/>
      <c r="I3" s="14"/>
    </row>
    <row r="4" spans="1:10" ht="18">
      <c r="A4" s="13" t="s">
        <v>83</v>
      </c>
      <c r="B4" s="13"/>
      <c r="C4" s="13"/>
      <c r="D4" s="13"/>
      <c r="E4" s="13"/>
      <c r="F4" s="13"/>
      <c r="G4" s="13"/>
      <c r="H4" s="13"/>
      <c r="I4" s="14"/>
      <c r="J4" t="s">
        <v>84</v>
      </c>
    </row>
    <row r="5" spans="1:10" ht="18">
      <c r="A5" s="13" t="s">
        <v>85</v>
      </c>
      <c r="B5" s="13"/>
      <c r="C5" s="13"/>
      <c r="D5" s="13"/>
      <c r="E5" s="13"/>
      <c r="F5" s="13"/>
      <c r="G5" s="13"/>
      <c r="H5" s="13"/>
      <c r="I5" s="14"/>
      <c r="J5" t="s">
        <v>86</v>
      </c>
    </row>
    <row r="6" spans="1:12" ht="33">
      <c r="A6" s="15" t="s">
        <v>4</v>
      </c>
      <c r="B6" s="15" t="s">
        <v>87</v>
      </c>
      <c r="C6" s="16" t="s">
        <v>88</v>
      </c>
      <c r="D6" s="16" t="s">
        <v>89</v>
      </c>
      <c r="E6" s="16" t="s">
        <v>90</v>
      </c>
      <c r="F6" s="16" t="s">
        <v>91</v>
      </c>
      <c r="G6" s="17" t="s">
        <v>92</v>
      </c>
      <c r="H6" s="17" t="s">
        <v>93</v>
      </c>
      <c r="I6" s="17" t="s">
        <v>94</v>
      </c>
      <c r="J6" s="18" t="s">
        <v>95</v>
      </c>
      <c r="K6" s="19"/>
      <c r="L6" s="19"/>
    </row>
    <row r="7" spans="1:12" ht="16.5">
      <c r="A7" s="20">
        <v>1</v>
      </c>
      <c r="B7" s="21" t="s">
        <v>96</v>
      </c>
      <c r="C7" s="20" t="s">
        <v>97</v>
      </c>
      <c r="D7" s="20">
        <v>3</v>
      </c>
      <c r="E7" s="20">
        <v>3</v>
      </c>
      <c r="F7" s="20">
        <v>20</v>
      </c>
      <c r="G7" s="22">
        <v>500</v>
      </c>
      <c r="H7" s="23">
        <f>F7*G7</f>
        <v>10000</v>
      </c>
      <c r="I7" s="24">
        <v>25</v>
      </c>
      <c r="J7" s="25">
        <f>H7/I7</f>
        <v>400</v>
      </c>
      <c r="L7" t="s">
        <v>98</v>
      </c>
    </row>
    <row r="8" spans="1:10" ht="16.5">
      <c r="A8" s="20">
        <v>2</v>
      </c>
      <c r="B8" s="21" t="s">
        <v>99</v>
      </c>
      <c r="C8" s="20" t="s">
        <v>100</v>
      </c>
      <c r="D8" s="20"/>
      <c r="E8" s="20">
        <v>3</v>
      </c>
      <c r="F8" s="20">
        <v>4</v>
      </c>
      <c r="G8" s="22">
        <v>1800</v>
      </c>
      <c r="H8" s="23">
        <f aca="true" t="shared" si="0" ref="H8:H38">F8*G8</f>
        <v>7200</v>
      </c>
      <c r="I8" s="24">
        <v>25</v>
      </c>
      <c r="J8" s="25">
        <f aca="true" t="shared" si="1" ref="J8:J38">H8/I8</f>
        <v>288</v>
      </c>
    </row>
    <row r="9" spans="1:10" ht="16.5">
      <c r="A9" s="20">
        <v>3</v>
      </c>
      <c r="B9" s="21" t="s">
        <v>101</v>
      </c>
      <c r="C9" s="20"/>
      <c r="D9" s="20"/>
      <c r="E9" s="20">
        <v>3</v>
      </c>
      <c r="F9" s="20">
        <v>2</v>
      </c>
      <c r="G9" s="22">
        <v>800</v>
      </c>
      <c r="H9" s="23">
        <f t="shared" si="0"/>
        <v>1600</v>
      </c>
      <c r="I9" s="24">
        <v>25</v>
      </c>
      <c r="J9" s="25">
        <f t="shared" si="1"/>
        <v>64</v>
      </c>
    </row>
    <row r="10" spans="1:10" ht="16.5">
      <c r="A10" s="20">
        <v>4</v>
      </c>
      <c r="B10" s="21" t="s">
        <v>102</v>
      </c>
      <c r="C10" s="20" t="s">
        <v>103</v>
      </c>
      <c r="D10" s="20"/>
      <c r="E10" s="20">
        <v>3</v>
      </c>
      <c r="F10" s="20">
        <v>1</v>
      </c>
      <c r="G10" s="22">
        <v>339</v>
      </c>
      <c r="H10" s="23">
        <f t="shared" si="0"/>
        <v>339</v>
      </c>
      <c r="I10" s="24">
        <v>25</v>
      </c>
      <c r="J10" s="25">
        <f t="shared" si="1"/>
        <v>13.56</v>
      </c>
    </row>
    <row r="11" spans="1:10" ht="16.5">
      <c r="A11" s="20">
        <v>5</v>
      </c>
      <c r="B11" s="21" t="s">
        <v>104</v>
      </c>
      <c r="C11" s="20" t="s">
        <v>105</v>
      </c>
      <c r="D11" s="20"/>
      <c r="E11" s="20">
        <v>3</v>
      </c>
      <c r="F11" s="20">
        <v>3</v>
      </c>
      <c r="G11" s="22">
        <v>75</v>
      </c>
      <c r="H11" s="23">
        <f t="shared" si="0"/>
        <v>225</v>
      </c>
      <c r="I11" s="24">
        <v>25</v>
      </c>
      <c r="J11" s="25">
        <f t="shared" si="1"/>
        <v>9</v>
      </c>
    </row>
    <row r="12" spans="1:10" ht="16.5">
      <c r="A12" s="20">
        <v>6</v>
      </c>
      <c r="B12" s="21" t="s">
        <v>106</v>
      </c>
      <c r="C12" s="20" t="s">
        <v>100</v>
      </c>
      <c r="D12" s="20"/>
      <c r="E12" s="20">
        <v>3</v>
      </c>
      <c r="F12" s="20">
        <v>3</v>
      </c>
      <c r="G12" s="22">
        <v>205</v>
      </c>
      <c r="H12" s="23">
        <f t="shared" si="0"/>
        <v>615</v>
      </c>
      <c r="I12" s="24">
        <v>25</v>
      </c>
      <c r="J12" s="25">
        <f t="shared" si="1"/>
        <v>24.6</v>
      </c>
    </row>
    <row r="13" spans="1:10" ht="16.5">
      <c r="A13" s="20">
        <v>7</v>
      </c>
      <c r="B13" s="21" t="s">
        <v>107</v>
      </c>
      <c r="C13" s="20" t="s">
        <v>100</v>
      </c>
      <c r="D13" s="20"/>
      <c r="E13" s="20">
        <v>3</v>
      </c>
      <c r="F13" s="20">
        <v>3</v>
      </c>
      <c r="G13" s="22">
        <v>159</v>
      </c>
      <c r="H13" s="23">
        <f t="shared" si="0"/>
        <v>477</v>
      </c>
      <c r="I13" s="24">
        <v>25</v>
      </c>
      <c r="J13" s="25">
        <f t="shared" si="1"/>
        <v>19.08</v>
      </c>
    </row>
    <row r="14" spans="1:10" ht="16.5">
      <c r="A14" s="20">
        <v>8</v>
      </c>
      <c r="B14" s="21" t="s">
        <v>108</v>
      </c>
      <c r="C14" s="20" t="s">
        <v>109</v>
      </c>
      <c r="D14" s="20"/>
      <c r="E14" s="20">
        <v>3</v>
      </c>
      <c r="F14" s="20">
        <v>5</v>
      </c>
      <c r="G14" s="22">
        <v>73</v>
      </c>
      <c r="H14" s="23">
        <f t="shared" si="0"/>
        <v>365</v>
      </c>
      <c r="I14" s="24">
        <v>25</v>
      </c>
      <c r="J14" s="25">
        <f t="shared" si="1"/>
        <v>14.6</v>
      </c>
    </row>
    <row r="15" spans="1:10" ht="16.5">
      <c r="A15" s="20">
        <v>9</v>
      </c>
      <c r="B15" s="21" t="s">
        <v>110</v>
      </c>
      <c r="C15" s="20" t="s">
        <v>97</v>
      </c>
      <c r="D15" s="20"/>
      <c r="E15" s="20">
        <v>3</v>
      </c>
      <c r="F15" s="20">
        <v>2</v>
      </c>
      <c r="G15" s="22">
        <v>235</v>
      </c>
      <c r="H15" s="23">
        <f>F15*G15</f>
        <v>470</v>
      </c>
      <c r="I15" s="24">
        <v>25</v>
      </c>
      <c r="J15" s="25">
        <f>H15/I15</f>
        <v>18.8</v>
      </c>
    </row>
    <row r="16" spans="1:10" ht="16.5">
      <c r="A16" s="20">
        <v>10</v>
      </c>
      <c r="B16" s="21" t="s">
        <v>111</v>
      </c>
      <c r="C16" s="20" t="s">
        <v>100</v>
      </c>
      <c r="D16" s="20"/>
      <c r="E16" s="20">
        <v>3</v>
      </c>
      <c r="F16" s="20">
        <v>3</v>
      </c>
      <c r="G16" s="22">
        <v>80</v>
      </c>
      <c r="H16" s="23">
        <f t="shared" si="0"/>
        <v>240</v>
      </c>
      <c r="I16" s="24">
        <v>25</v>
      </c>
      <c r="J16" s="25">
        <f t="shared" si="1"/>
        <v>9.6</v>
      </c>
    </row>
    <row r="17" spans="1:10" ht="16.5">
      <c r="A17" s="20">
        <v>11</v>
      </c>
      <c r="B17" s="21" t="s">
        <v>112</v>
      </c>
      <c r="C17" s="20" t="s">
        <v>100</v>
      </c>
      <c r="D17" s="20"/>
      <c r="E17" s="20">
        <v>3</v>
      </c>
      <c r="F17" s="20">
        <v>7</v>
      </c>
      <c r="G17" s="22">
        <v>120</v>
      </c>
      <c r="H17" s="23">
        <f t="shared" si="0"/>
        <v>840</v>
      </c>
      <c r="I17" s="24">
        <v>25</v>
      </c>
      <c r="J17" s="25">
        <f t="shared" si="1"/>
        <v>33.6</v>
      </c>
    </row>
    <row r="18" spans="1:10" ht="16.5">
      <c r="A18" s="20">
        <v>12</v>
      </c>
      <c r="B18" s="21" t="s">
        <v>113</v>
      </c>
      <c r="C18" s="20"/>
      <c r="D18" s="20"/>
      <c r="E18" s="20">
        <v>3</v>
      </c>
      <c r="F18" s="20">
        <v>4</v>
      </c>
      <c r="G18" s="22">
        <v>250</v>
      </c>
      <c r="H18" s="23">
        <f t="shared" si="0"/>
        <v>1000</v>
      </c>
      <c r="I18" s="24">
        <v>25</v>
      </c>
      <c r="J18" s="25">
        <f t="shared" si="1"/>
        <v>40</v>
      </c>
    </row>
    <row r="19" spans="1:10" ht="16.5">
      <c r="A19" s="20">
        <v>13</v>
      </c>
      <c r="B19" s="21" t="s">
        <v>114</v>
      </c>
      <c r="C19" s="20"/>
      <c r="D19" s="20"/>
      <c r="E19" s="20">
        <v>3</v>
      </c>
      <c r="F19" s="20">
        <v>4</v>
      </c>
      <c r="G19" s="22">
        <v>250</v>
      </c>
      <c r="H19" s="23">
        <f t="shared" si="0"/>
        <v>1000</v>
      </c>
      <c r="I19" s="24">
        <v>25</v>
      </c>
      <c r="J19" s="25">
        <f t="shared" si="1"/>
        <v>40</v>
      </c>
    </row>
    <row r="20" spans="1:10" ht="16.5">
      <c r="A20" s="20">
        <v>14</v>
      </c>
      <c r="B20" s="21" t="s">
        <v>115</v>
      </c>
      <c r="C20" s="20" t="s">
        <v>100</v>
      </c>
      <c r="D20" s="20"/>
      <c r="E20" s="20">
        <v>3</v>
      </c>
      <c r="F20" s="20">
        <v>1</v>
      </c>
      <c r="G20" s="22">
        <v>100</v>
      </c>
      <c r="H20" s="23">
        <f t="shared" si="0"/>
        <v>100</v>
      </c>
      <c r="I20" s="24">
        <v>25</v>
      </c>
      <c r="J20" s="25">
        <f t="shared" si="1"/>
        <v>4</v>
      </c>
    </row>
    <row r="21" spans="1:10" ht="16.5">
      <c r="A21" s="20">
        <v>15</v>
      </c>
      <c r="B21" s="21" t="s">
        <v>116</v>
      </c>
      <c r="C21" s="20" t="s">
        <v>100</v>
      </c>
      <c r="D21" s="20"/>
      <c r="E21" s="20">
        <v>3</v>
      </c>
      <c r="F21" s="20">
        <v>0.5</v>
      </c>
      <c r="G21" s="22">
        <v>100</v>
      </c>
      <c r="H21" s="23">
        <f t="shared" si="0"/>
        <v>50</v>
      </c>
      <c r="I21" s="24">
        <v>25</v>
      </c>
      <c r="J21" s="25">
        <f t="shared" si="1"/>
        <v>2</v>
      </c>
    </row>
    <row r="22" spans="1:10" ht="16.5">
      <c r="A22" s="20">
        <v>16</v>
      </c>
      <c r="B22" s="21" t="s">
        <v>117</v>
      </c>
      <c r="C22" s="20" t="s">
        <v>118</v>
      </c>
      <c r="D22" s="20"/>
      <c r="E22" s="20">
        <v>3</v>
      </c>
      <c r="F22" s="20">
        <v>7</v>
      </c>
      <c r="G22" s="22">
        <v>50</v>
      </c>
      <c r="H22" s="23">
        <f>F22*G22</f>
        <v>350</v>
      </c>
      <c r="I22" s="24">
        <v>25</v>
      </c>
      <c r="J22" s="25">
        <f t="shared" si="1"/>
        <v>14</v>
      </c>
    </row>
    <row r="23" spans="1:10" ht="16.5">
      <c r="A23" s="20">
        <v>17</v>
      </c>
      <c r="B23" s="21" t="s">
        <v>119</v>
      </c>
      <c r="C23" s="20" t="s">
        <v>100</v>
      </c>
      <c r="D23" s="20"/>
      <c r="E23" s="20">
        <v>3</v>
      </c>
      <c r="F23" s="20">
        <v>2</v>
      </c>
      <c r="G23" s="22">
        <v>350</v>
      </c>
      <c r="H23" s="23">
        <f t="shared" si="0"/>
        <v>700</v>
      </c>
      <c r="I23" s="24">
        <v>25</v>
      </c>
      <c r="J23" s="25">
        <f t="shared" si="1"/>
        <v>28</v>
      </c>
    </row>
    <row r="24" spans="1:10" ht="16.5">
      <c r="A24" s="20">
        <v>18</v>
      </c>
      <c r="B24" s="21" t="s">
        <v>120</v>
      </c>
      <c r="C24" s="20" t="s">
        <v>109</v>
      </c>
      <c r="D24" s="20"/>
      <c r="E24" s="20">
        <v>3</v>
      </c>
      <c r="F24" s="20">
        <v>2</v>
      </c>
      <c r="G24" s="22">
        <v>150</v>
      </c>
      <c r="H24" s="23">
        <f>219+109+109+218</f>
        <v>655</v>
      </c>
      <c r="I24" s="24">
        <v>25</v>
      </c>
      <c r="J24" s="25">
        <f t="shared" si="1"/>
        <v>26.2</v>
      </c>
    </row>
    <row r="25" spans="1:10" ht="16.5">
      <c r="A25" s="20">
        <v>19</v>
      </c>
      <c r="B25" s="21" t="s">
        <v>121</v>
      </c>
      <c r="C25" s="20" t="s">
        <v>109</v>
      </c>
      <c r="D25" s="20"/>
      <c r="E25" s="20">
        <v>3</v>
      </c>
      <c r="F25" s="20">
        <v>10</v>
      </c>
      <c r="G25" s="22">
        <v>450</v>
      </c>
      <c r="H25" s="23">
        <f>52+52+52+52+52+52+52+52+159+172+59+52+52+52+59</f>
        <v>1021</v>
      </c>
      <c r="I25" s="24">
        <v>25</v>
      </c>
      <c r="J25" s="25">
        <f t="shared" si="1"/>
        <v>40.84</v>
      </c>
    </row>
    <row r="26" spans="1:10" ht="16.5">
      <c r="A26" s="20">
        <v>20</v>
      </c>
      <c r="B26" s="21" t="s">
        <v>122</v>
      </c>
      <c r="C26" s="20" t="s">
        <v>123</v>
      </c>
      <c r="D26" s="20"/>
      <c r="E26" s="20">
        <v>3</v>
      </c>
      <c r="F26" s="20">
        <v>10</v>
      </c>
      <c r="G26" s="22">
        <v>130</v>
      </c>
      <c r="H26" s="23">
        <f t="shared" si="0"/>
        <v>1300</v>
      </c>
      <c r="I26" s="24">
        <v>25</v>
      </c>
      <c r="J26" s="25">
        <f t="shared" si="1"/>
        <v>52</v>
      </c>
    </row>
    <row r="27" spans="1:10" ht="16.5">
      <c r="A27" s="20">
        <v>21</v>
      </c>
      <c r="B27" s="21" t="s">
        <v>124</v>
      </c>
      <c r="C27" s="20" t="s">
        <v>105</v>
      </c>
      <c r="D27" s="20"/>
      <c r="E27" s="20">
        <v>3</v>
      </c>
      <c r="F27" s="20">
        <v>2</v>
      </c>
      <c r="G27" s="22">
        <v>789</v>
      </c>
      <c r="H27" s="23">
        <f t="shared" si="0"/>
        <v>1578</v>
      </c>
      <c r="I27" s="24">
        <v>25</v>
      </c>
      <c r="J27" s="25">
        <f t="shared" si="1"/>
        <v>63.12</v>
      </c>
    </row>
    <row r="28" spans="1:10" ht="16.5">
      <c r="A28" s="20">
        <v>22</v>
      </c>
      <c r="B28" s="21" t="s">
        <v>125</v>
      </c>
      <c r="C28" s="20" t="s">
        <v>109</v>
      </c>
      <c r="D28" s="20"/>
      <c r="E28" s="20">
        <v>3</v>
      </c>
      <c r="F28" s="20">
        <v>9</v>
      </c>
      <c r="G28" s="22">
        <v>170</v>
      </c>
      <c r="H28" s="23">
        <f t="shared" si="0"/>
        <v>1530</v>
      </c>
      <c r="I28" s="24">
        <v>25</v>
      </c>
      <c r="J28" s="25">
        <f t="shared" si="1"/>
        <v>61.2</v>
      </c>
    </row>
    <row r="29" spans="1:10" ht="16.5">
      <c r="A29" s="20">
        <v>23</v>
      </c>
      <c r="B29" s="21" t="s">
        <v>126</v>
      </c>
      <c r="C29" s="20" t="s">
        <v>97</v>
      </c>
      <c r="D29" s="20"/>
      <c r="E29" s="20">
        <v>3</v>
      </c>
      <c r="F29" s="20">
        <v>4</v>
      </c>
      <c r="G29" s="22">
        <v>139</v>
      </c>
      <c r="H29" s="23">
        <f t="shared" si="0"/>
        <v>556</v>
      </c>
      <c r="I29" s="24">
        <v>25</v>
      </c>
      <c r="J29" s="25">
        <f t="shared" si="1"/>
        <v>22.24</v>
      </c>
    </row>
    <row r="30" spans="1:10" ht="16.5">
      <c r="A30" s="20">
        <v>24</v>
      </c>
      <c r="B30" s="21" t="s">
        <v>127</v>
      </c>
      <c r="C30" s="20" t="s">
        <v>109</v>
      </c>
      <c r="D30" s="20"/>
      <c r="E30" s="20">
        <v>3</v>
      </c>
      <c r="F30" s="20">
        <v>2</v>
      </c>
      <c r="G30" s="22">
        <v>255</v>
      </c>
      <c r="H30" s="23">
        <f t="shared" si="0"/>
        <v>510</v>
      </c>
      <c r="I30" s="24">
        <v>25</v>
      </c>
      <c r="J30" s="25">
        <f t="shared" si="1"/>
        <v>20.4</v>
      </c>
    </row>
    <row r="31" spans="1:10" ht="16.5">
      <c r="A31" s="20">
        <v>25</v>
      </c>
      <c r="B31" s="21" t="s">
        <v>128</v>
      </c>
      <c r="C31" s="20" t="s">
        <v>109</v>
      </c>
      <c r="D31" s="20"/>
      <c r="E31" s="20">
        <v>3</v>
      </c>
      <c r="F31" s="20">
        <v>4</v>
      </c>
      <c r="G31" s="22">
        <v>250</v>
      </c>
      <c r="H31" s="23">
        <f t="shared" si="0"/>
        <v>1000</v>
      </c>
      <c r="I31" s="24">
        <v>25</v>
      </c>
      <c r="J31" s="25">
        <f t="shared" si="1"/>
        <v>40</v>
      </c>
    </row>
    <row r="32" spans="1:12" ht="16.5">
      <c r="A32" s="20">
        <v>26</v>
      </c>
      <c r="B32" s="21" t="s">
        <v>129</v>
      </c>
      <c r="C32" s="20" t="s">
        <v>130</v>
      </c>
      <c r="D32" s="20"/>
      <c r="E32" s="20">
        <v>3</v>
      </c>
      <c r="F32" s="20">
        <v>5</v>
      </c>
      <c r="G32" s="22">
        <v>80</v>
      </c>
      <c r="H32" s="23">
        <f>114+118</f>
        <v>232</v>
      </c>
      <c r="I32" s="24">
        <v>25</v>
      </c>
      <c r="J32" s="25">
        <f t="shared" si="1"/>
        <v>9.28</v>
      </c>
      <c r="K32" s="26"/>
      <c r="L32" s="26"/>
    </row>
    <row r="33" spans="1:10" ht="16.5">
      <c r="A33" s="20">
        <v>27</v>
      </c>
      <c r="B33" s="21" t="s">
        <v>131</v>
      </c>
      <c r="C33" s="20"/>
      <c r="D33" s="20"/>
      <c r="E33" s="20">
        <v>3</v>
      </c>
      <c r="F33" s="20">
        <v>0.162</v>
      </c>
      <c r="G33" s="22">
        <v>1200</v>
      </c>
      <c r="H33" s="23">
        <f t="shared" si="0"/>
        <v>194.4</v>
      </c>
      <c r="I33" s="24">
        <v>25</v>
      </c>
      <c r="J33" s="25">
        <f t="shared" si="1"/>
        <v>7.776</v>
      </c>
    </row>
    <row r="34" spans="1:10" ht="16.5">
      <c r="A34" s="20">
        <v>28</v>
      </c>
      <c r="B34" s="21" t="s">
        <v>132</v>
      </c>
      <c r="C34" s="20"/>
      <c r="D34" s="20"/>
      <c r="E34" s="20">
        <v>3</v>
      </c>
      <c r="F34" s="20">
        <v>0.162</v>
      </c>
      <c r="G34" s="22">
        <v>1200</v>
      </c>
      <c r="H34" s="23">
        <f t="shared" si="0"/>
        <v>194.4</v>
      </c>
      <c r="I34" s="24">
        <v>25</v>
      </c>
      <c r="J34" s="25">
        <f t="shared" si="1"/>
        <v>7.776</v>
      </c>
    </row>
    <row r="35" spans="1:10" ht="16.5">
      <c r="A35" s="20">
        <v>29</v>
      </c>
      <c r="B35" s="21" t="s">
        <v>133</v>
      </c>
      <c r="C35" s="20" t="s">
        <v>109</v>
      </c>
      <c r="D35" s="20"/>
      <c r="E35" s="20">
        <v>3</v>
      </c>
      <c r="F35" s="20">
        <v>1</v>
      </c>
      <c r="G35" s="22">
        <v>305</v>
      </c>
      <c r="H35" s="23">
        <f t="shared" si="0"/>
        <v>305</v>
      </c>
      <c r="I35" s="24">
        <v>25</v>
      </c>
      <c r="J35" s="25">
        <f t="shared" si="1"/>
        <v>12.2</v>
      </c>
    </row>
    <row r="36" spans="1:10" ht="16.5">
      <c r="A36" s="20">
        <v>30</v>
      </c>
      <c r="B36" s="21" t="s">
        <v>134</v>
      </c>
      <c r="C36" s="20" t="s">
        <v>109</v>
      </c>
      <c r="D36" s="20"/>
      <c r="E36" s="20">
        <v>3</v>
      </c>
      <c r="F36" s="20">
        <v>3</v>
      </c>
      <c r="G36" s="22">
        <v>109</v>
      </c>
      <c r="H36" s="23">
        <f t="shared" si="0"/>
        <v>327</v>
      </c>
      <c r="I36" s="24">
        <v>25</v>
      </c>
      <c r="J36" s="25">
        <f t="shared" si="1"/>
        <v>13.08</v>
      </c>
    </row>
    <row r="37" spans="1:10" ht="16.5">
      <c r="A37" s="20">
        <v>31</v>
      </c>
      <c r="B37" s="21" t="s">
        <v>135</v>
      </c>
      <c r="C37" s="20" t="s">
        <v>109</v>
      </c>
      <c r="D37" s="20"/>
      <c r="E37" s="20">
        <v>3</v>
      </c>
      <c r="F37" s="20">
        <v>3</v>
      </c>
      <c r="G37" s="22">
        <v>150</v>
      </c>
      <c r="H37" s="23">
        <f>99*2+89</f>
        <v>287</v>
      </c>
      <c r="I37" s="24">
        <v>25</v>
      </c>
      <c r="J37" s="25">
        <f t="shared" si="1"/>
        <v>11.48</v>
      </c>
    </row>
    <row r="38" spans="1:10" ht="16.5">
      <c r="A38" s="20">
        <v>32</v>
      </c>
      <c r="B38" s="21" t="s">
        <v>135</v>
      </c>
      <c r="C38" s="20" t="s">
        <v>136</v>
      </c>
      <c r="D38" s="20"/>
      <c r="E38" s="20">
        <v>3</v>
      </c>
      <c r="F38" s="20">
        <v>5</v>
      </c>
      <c r="G38" s="22">
        <v>65</v>
      </c>
      <c r="H38" s="23">
        <f t="shared" si="0"/>
        <v>325</v>
      </c>
      <c r="I38" s="24">
        <v>25</v>
      </c>
      <c r="J38" s="25">
        <f t="shared" si="1"/>
        <v>13</v>
      </c>
    </row>
    <row r="39" spans="1:12" ht="18">
      <c r="A39" s="27"/>
      <c r="B39" s="28" t="s">
        <v>9</v>
      </c>
      <c r="C39" s="27"/>
      <c r="D39" s="27"/>
      <c r="E39" s="27"/>
      <c r="F39" s="27"/>
      <c r="G39" s="29"/>
      <c r="H39" s="29">
        <f>SUM(H7:H38)</f>
        <v>35585.8</v>
      </c>
      <c r="I39" s="29"/>
      <c r="J39" s="25">
        <f>SUM(J7:J38)</f>
        <v>1423.432</v>
      </c>
      <c r="K39" s="30"/>
      <c r="L39" s="30"/>
    </row>
    <row r="40" spans="2:10" ht="18">
      <c r="B40" t="s">
        <v>137</v>
      </c>
      <c r="C40" s="9"/>
      <c r="D40" s="9"/>
      <c r="E40" s="9"/>
      <c r="F40" s="9"/>
      <c r="G40" s="10"/>
      <c r="H40" s="31"/>
      <c r="I40" s="12"/>
      <c r="J40" s="30">
        <f>H39/28</f>
        <v>1270.9214285714286</v>
      </c>
    </row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.00390625" style="0" bestFit="1" customWidth="1"/>
    <col min="2" max="2" width="23.625" style="0" bestFit="1" customWidth="1"/>
    <col min="3" max="3" width="16.25390625" style="0" bestFit="1" customWidth="1"/>
    <col min="7" max="7" width="11.00390625" style="0" bestFit="1" customWidth="1"/>
  </cols>
  <sheetData>
    <row r="1" spans="1:3" ht="12.75">
      <c r="A1" s="9"/>
      <c r="B1" t="s">
        <v>158</v>
      </c>
      <c r="C1" s="9"/>
    </row>
    <row r="2" spans="1:4" ht="12.75">
      <c r="A2" s="9"/>
      <c r="B2" t="s">
        <v>159</v>
      </c>
      <c r="C2" s="9" t="s">
        <v>138</v>
      </c>
      <c r="D2">
        <v>21</v>
      </c>
    </row>
    <row r="3" spans="1:3" ht="13.5" thickBot="1">
      <c r="A3" s="9"/>
      <c r="B3" t="s">
        <v>139</v>
      </c>
      <c r="C3" s="9"/>
    </row>
    <row r="4" spans="1:7" ht="12.75">
      <c r="A4" s="32"/>
      <c r="B4" s="33" t="s">
        <v>140</v>
      </c>
      <c r="C4" s="34" t="s">
        <v>141</v>
      </c>
      <c r="D4" s="33" t="s">
        <v>142</v>
      </c>
      <c r="E4" s="33" t="s">
        <v>143</v>
      </c>
      <c r="F4" s="33" t="s">
        <v>6</v>
      </c>
      <c r="G4" s="35" t="s">
        <v>144</v>
      </c>
    </row>
    <row r="5" spans="1:7" ht="12.75">
      <c r="A5" s="36">
        <v>1</v>
      </c>
      <c r="B5" s="1" t="s">
        <v>145</v>
      </c>
      <c r="C5" s="37">
        <v>12</v>
      </c>
      <c r="D5" s="38">
        <v>1500</v>
      </c>
      <c r="E5" s="38">
        <v>80</v>
      </c>
      <c r="F5" s="39">
        <f aca="true" t="shared" si="0" ref="F5:F10">D5/100*E5*C5*1.2</f>
        <v>17280</v>
      </c>
      <c r="G5" s="40" t="s">
        <v>146</v>
      </c>
    </row>
    <row r="6" spans="1:7" ht="12.75">
      <c r="A6" s="36">
        <v>2</v>
      </c>
      <c r="B6" s="1" t="s">
        <v>147</v>
      </c>
      <c r="C6" s="37">
        <v>6</v>
      </c>
      <c r="D6" s="1">
        <f aca="true" t="shared" si="1" ref="D6:E8">D5</f>
        <v>1500</v>
      </c>
      <c r="E6" s="1">
        <f t="shared" si="1"/>
        <v>80</v>
      </c>
      <c r="F6" s="39">
        <f t="shared" si="0"/>
        <v>8640</v>
      </c>
      <c r="G6" s="40" t="s">
        <v>148</v>
      </c>
    </row>
    <row r="7" spans="1:7" ht="12.75">
      <c r="A7" s="36">
        <v>3</v>
      </c>
      <c r="B7" s="1" t="s">
        <v>149</v>
      </c>
      <c r="C7" s="37">
        <v>13</v>
      </c>
      <c r="D7" s="1">
        <f t="shared" si="1"/>
        <v>1500</v>
      </c>
      <c r="E7" s="1">
        <f t="shared" si="1"/>
        <v>80</v>
      </c>
      <c r="F7" s="39">
        <f t="shared" si="0"/>
        <v>18720</v>
      </c>
      <c r="G7" s="40" t="s">
        <v>150</v>
      </c>
    </row>
    <row r="8" spans="1:7" ht="12.75">
      <c r="A8" s="36">
        <v>4</v>
      </c>
      <c r="B8" s="1" t="s">
        <v>151</v>
      </c>
      <c r="C8" s="37">
        <v>12</v>
      </c>
      <c r="D8" s="1">
        <f t="shared" si="1"/>
        <v>1500</v>
      </c>
      <c r="E8" s="1">
        <f t="shared" si="1"/>
        <v>80</v>
      </c>
      <c r="F8" s="39">
        <f t="shared" si="0"/>
        <v>17280</v>
      </c>
      <c r="G8" s="40" t="s">
        <v>152</v>
      </c>
    </row>
    <row r="9" spans="1:7" ht="12.75">
      <c r="A9" s="36">
        <v>5</v>
      </c>
      <c r="B9" s="1" t="s">
        <v>153</v>
      </c>
      <c r="C9" s="37">
        <v>12</v>
      </c>
      <c r="D9" s="1">
        <f>D8</f>
        <v>1500</v>
      </c>
      <c r="E9" s="1">
        <f>E8</f>
        <v>80</v>
      </c>
      <c r="F9" s="39">
        <f t="shared" si="0"/>
        <v>17280</v>
      </c>
      <c r="G9" s="40" t="s">
        <v>154</v>
      </c>
    </row>
    <row r="10" spans="1:7" ht="12.75">
      <c r="A10" s="36">
        <v>6</v>
      </c>
      <c r="B10" s="1" t="s">
        <v>155</v>
      </c>
      <c r="C10" s="37">
        <v>12</v>
      </c>
      <c r="D10" s="1">
        <f>D9</f>
        <v>1500</v>
      </c>
      <c r="E10" s="1">
        <f>E9</f>
        <v>80</v>
      </c>
      <c r="F10" s="39">
        <f t="shared" si="0"/>
        <v>17280</v>
      </c>
      <c r="G10" s="40" t="s">
        <v>156</v>
      </c>
    </row>
    <row r="11" spans="1:7" ht="12.75">
      <c r="A11" s="41"/>
      <c r="B11" s="42" t="s">
        <v>9</v>
      </c>
      <c r="C11" s="43"/>
      <c r="D11" s="42"/>
      <c r="E11" s="42"/>
      <c r="F11" s="44">
        <f>SUM(F5:F10)</f>
        <v>96480</v>
      </c>
      <c r="G11" s="45"/>
    </row>
    <row r="12" spans="1:7" ht="13.5" thickBot="1">
      <c r="A12" s="46"/>
      <c r="B12" s="47" t="s">
        <v>157</v>
      </c>
      <c r="C12" s="48">
        <v>25</v>
      </c>
      <c r="D12" s="47"/>
      <c r="E12" s="47"/>
      <c r="F12" s="49">
        <f>F11/C12</f>
        <v>3859.2</v>
      </c>
      <c r="G12" s="5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23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5.375" style="0" customWidth="1"/>
    <col min="2" max="2" width="24.875" style="0" bestFit="1" customWidth="1"/>
    <col min="3" max="3" width="11.00390625" style="0" bestFit="1" customWidth="1"/>
    <col min="4" max="4" width="19.875" style="0" bestFit="1" customWidth="1"/>
  </cols>
  <sheetData>
    <row r="1" ht="12.75">
      <c r="A1" t="s">
        <v>160</v>
      </c>
    </row>
    <row r="2" ht="12.75">
      <c r="A2" t="s">
        <v>1</v>
      </c>
    </row>
    <row r="3" ht="12.75">
      <c r="A3" t="s">
        <v>161</v>
      </c>
    </row>
    <row r="4" spans="1:4" ht="12.75">
      <c r="A4" s="51" t="s">
        <v>4</v>
      </c>
      <c r="B4" s="51" t="s">
        <v>140</v>
      </c>
      <c r="C4" s="51" t="s">
        <v>144</v>
      </c>
      <c r="D4" s="51" t="s">
        <v>162</v>
      </c>
    </row>
    <row r="5" spans="1:4" ht="12.75">
      <c r="A5" s="52">
        <v>1</v>
      </c>
      <c r="B5" s="52" t="s">
        <v>163</v>
      </c>
      <c r="C5" s="52" t="s">
        <v>154</v>
      </c>
      <c r="D5" s="1" t="s">
        <v>164</v>
      </c>
    </row>
    <row r="6" spans="1:4" ht="12.75">
      <c r="A6" s="53"/>
      <c r="B6" s="53"/>
      <c r="C6" s="53"/>
      <c r="D6" s="1" t="s">
        <v>165</v>
      </c>
    </row>
    <row r="7" spans="1:4" ht="12.75">
      <c r="A7" s="53"/>
      <c r="B7" s="53"/>
      <c r="C7" s="53"/>
      <c r="D7" s="1" t="s">
        <v>166</v>
      </c>
    </row>
    <row r="8" spans="1:4" ht="12.75">
      <c r="A8" s="53"/>
      <c r="B8" s="53"/>
      <c r="C8" s="53"/>
      <c r="D8" s="1" t="s">
        <v>167</v>
      </c>
    </row>
    <row r="9" spans="1:4" ht="12.75">
      <c r="A9" s="54"/>
      <c r="B9" s="54"/>
      <c r="C9" s="54"/>
      <c r="D9" s="1" t="s">
        <v>168</v>
      </c>
    </row>
    <row r="10" spans="1:4" ht="12.75">
      <c r="A10" s="52">
        <v>2</v>
      </c>
      <c r="B10" s="52" t="s">
        <v>147</v>
      </c>
      <c r="C10" s="52" t="s">
        <v>148</v>
      </c>
      <c r="D10" s="1" t="s">
        <v>169</v>
      </c>
    </row>
    <row r="11" spans="1:4" ht="12.75">
      <c r="A11" s="54"/>
      <c r="B11" s="54"/>
      <c r="C11" s="54"/>
      <c r="D11" s="1" t="s">
        <v>170</v>
      </c>
    </row>
    <row r="12" spans="1:4" ht="12.75">
      <c r="A12" s="52">
        <v>3</v>
      </c>
      <c r="B12" s="52" t="s">
        <v>171</v>
      </c>
      <c r="C12" s="52" t="s">
        <v>150</v>
      </c>
      <c r="D12" s="55" t="s">
        <v>172</v>
      </c>
    </row>
    <row r="13" spans="1:4" ht="0.75" customHeight="1">
      <c r="A13" s="53"/>
      <c r="B13" s="53"/>
      <c r="C13" s="53"/>
      <c r="D13" s="56"/>
    </row>
    <row r="14" spans="1:4" ht="12.75" hidden="1">
      <c r="A14" s="54"/>
      <c r="B14" s="54"/>
      <c r="C14" s="54"/>
      <c r="D14" s="57"/>
    </row>
    <row r="15" spans="1:4" ht="12.75">
      <c r="A15" s="52">
        <v>4</v>
      </c>
      <c r="B15" s="52" t="s">
        <v>173</v>
      </c>
      <c r="C15" s="52" t="s">
        <v>152</v>
      </c>
      <c r="D15" s="1" t="s">
        <v>174</v>
      </c>
    </row>
    <row r="16" spans="1:4" ht="12.75">
      <c r="A16" s="53"/>
      <c r="B16" s="53"/>
      <c r="C16" s="53"/>
      <c r="D16" s="1" t="s">
        <v>175</v>
      </c>
    </row>
    <row r="17" spans="1:4" ht="12.75">
      <c r="A17" s="53"/>
      <c r="B17" s="53"/>
      <c r="C17" s="53"/>
      <c r="D17" s="55" t="s">
        <v>176</v>
      </c>
    </row>
    <row r="18" spans="1:4" ht="0.75" customHeight="1">
      <c r="A18" s="54"/>
      <c r="B18" s="54"/>
      <c r="C18" s="54"/>
      <c r="D18" s="57"/>
    </row>
    <row r="19" spans="1:4" ht="12.75">
      <c r="A19" s="52">
        <v>5</v>
      </c>
      <c r="B19" s="52" t="s">
        <v>145</v>
      </c>
      <c r="C19" s="52" t="s">
        <v>146</v>
      </c>
      <c r="D19" s="1" t="s">
        <v>177</v>
      </c>
    </row>
    <row r="20" spans="1:4" ht="12.75">
      <c r="A20" s="53"/>
      <c r="B20" s="53"/>
      <c r="C20" s="53"/>
      <c r="D20" s="1" t="s">
        <v>178</v>
      </c>
    </row>
    <row r="21" spans="1:4" ht="12.75">
      <c r="A21" s="53"/>
      <c r="B21" s="53"/>
      <c r="C21" s="53"/>
      <c r="D21" s="1" t="s">
        <v>179</v>
      </c>
    </row>
    <row r="22" spans="1:4" ht="12.75">
      <c r="A22" s="53"/>
      <c r="B22" s="53"/>
      <c r="C22" s="53"/>
      <c r="D22" s="1" t="s">
        <v>180</v>
      </c>
    </row>
    <row r="23" spans="1:4" ht="12.75">
      <c r="A23" s="54"/>
      <c r="B23" s="54"/>
      <c r="C23" s="54"/>
      <c r="D23" s="1" t="s">
        <v>181</v>
      </c>
    </row>
  </sheetData>
  <sheetProtection/>
  <mergeCells count="17">
    <mergeCell ref="A19:A23"/>
    <mergeCell ref="B19:B23"/>
    <mergeCell ref="C19:C23"/>
    <mergeCell ref="A12:A14"/>
    <mergeCell ref="B12:B14"/>
    <mergeCell ref="C12:C14"/>
    <mergeCell ref="D12:D14"/>
    <mergeCell ref="A15:A18"/>
    <mergeCell ref="B15:B18"/>
    <mergeCell ref="C15:C18"/>
    <mergeCell ref="D17:D18"/>
    <mergeCell ref="A5:A9"/>
    <mergeCell ref="B5:B9"/>
    <mergeCell ref="C5:C9"/>
    <mergeCell ref="A10:A11"/>
    <mergeCell ref="B10:B11"/>
    <mergeCell ref="C10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ТОО "Адепт"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Бахыт</dc:creator>
  <cp:keywords/>
  <dc:description/>
  <cp:lastModifiedBy>Вера</cp:lastModifiedBy>
  <cp:lastPrinted>2009-03-17T04:53:47Z</cp:lastPrinted>
  <dcterms:created xsi:type="dcterms:W3CDTF">2009-03-16T09:24:46Z</dcterms:created>
  <dcterms:modified xsi:type="dcterms:W3CDTF">2009-04-13T08:54:13Z</dcterms:modified>
  <cp:category/>
  <cp:version/>
  <cp:contentType/>
  <cp:contentStatus/>
</cp:coreProperties>
</file>